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03d27cdf5e197b/Documents/Websites/take-home-pay/"/>
    </mc:Choice>
  </mc:AlternateContent>
  <xr:revisionPtr revIDLastSave="53" documentId="11_573DA7AB67CEC1CB922B371D0A2FBFC4D4140A9F" xr6:coauthVersionLast="47" xr6:coauthVersionMax="47" xr10:uidLastSave="{F48507B5-DD6D-40FA-9F21-C7FDBE91234F}"/>
  <bookViews>
    <workbookView xWindow="-110" yWindow="-110" windowWidth="19420" windowHeight="10420" xr2:uid="{00000000-000D-0000-FFFF-FFFF00000000}"/>
  </bookViews>
  <sheets>
    <sheet name="Household Budget" sheetId="1" r:id="rId1"/>
    <sheet name="Summary" sheetId="2" r:id="rId2"/>
    <sheet name="Assumptions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2" l="1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C130" i="1"/>
  <c r="B23" i="2" s="1"/>
  <c r="D129" i="1"/>
  <c r="D128" i="1"/>
  <c r="D127" i="1"/>
  <c r="D126" i="1"/>
  <c r="D125" i="1"/>
  <c r="D124" i="1"/>
  <c r="D123" i="1"/>
  <c r="D122" i="1"/>
  <c r="C121" i="1"/>
  <c r="B22" i="2" s="1"/>
  <c r="D120" i="1"/>
  <c r="D119" i="1"/>
  <c r="D118" i="1"/>
  <c r="D117" i="1"/>
  <c r="D116" i="1"/>
  <c r="D115" i="1"/>
  <c r="C114" i="1"/>
  <c r="B21" i="2" s="1"/>
  <c r="D113" i="1"/>
  <c r="D112" i="1"/>
  <c r="D111" i="1"/>
  <c r="C110" i="1"/>
  <c r="B20" i="2" s="1"/>
  <c r="D109" i="1"/>
  <c r="D108" i="1"/>
  <c r="D107" i="1"/>
  <c r="D106" i="1"/>
  <c r="D105" i="1"/>
  <c r="D104" i="1"/>
  <c r="C103" i="1"/>
  <c r="B19" i="2" s="1"/>
  <c r="D102" i="1"/>
  <c r="D101" i="1"/>
  <c r="D100" i="1"/>
  <c r="D99" i="1"/>
  <c r="D98" i="1"/>
  <c r="D97" i="1"/>
  <c r="D96" i="1"/>
  <c r="D95" i="1"/>
  <c r="C94" i="1"/>
  <c r="B18" i="2" s="1"/>
  <c r="D93" i="1"/>
  <c r="D92" i="1"/>
  <c r="D91" i="1"/>
  <c r="D90" i="1"/>
  <c r="D89" i="1"/>
  <c r="D88" i="1"/>
  <c r="D87" i="1"/>
  <c r="D86" i="1"/>
  <c r="D85" i="1"/>
  <c r="C84" i="1"/>
  <c r="B17" i="2" s="1"/>
  <c r="D83" i="1"/>
  <c r="D82" i="1"/>
  <c r="D81" i="1"/>
  <c r="D80" i="1"/>
  <c r="D79" i="1"/>
  <c r="D78" i="1"/>
  <c r="D77" i="1"/>
  <c r="C76" i="1"/>
  <c r="B16" i="2" s="1"/>
  <c r="D75" i="1"/>
  <c r="D74" i="1"/>
  <c r="D73" i="1"/>
  <c r="D72" i="1"/>
  <c r="D71" i="1"/>
  <c r="D70" i="1"/>
  <c r="D69" i="1"/>
  <c r="D68" i="1"/>
  <c r="D67" i="1"/>
  <c r="D66" i="1"/>
  <c r="D65" i="1"/>
  <c r="D64" i="1"/>
  <c r="C63" i="1"/>
  <c r="B15" i="2" s="1"/>
  <c r="D62" i="1"/>
  <c r="D61" i="1"/>
  <c r="D60" i="1"/>
  <c r="D59" i="1"/>
  <c r="D58" i="1"/>
  <c r="D57" i="1"/>
  <c r="D56" i="1"/>
  <c r="D55" i="1"/>
  <c r="C54" i="1"/>
  <c r="B14" i="2" s="1"/>
  <c r="D53" i="1"/>
  <c r="D52" i="1"/>
  <c r="D51" i="1"/>
  <c r="D50" i="1"/>
  <c r="D49" i="1"/>
  <c r="D48" i="1"/>
  <c r="D47" i="1"/>
  <c r="C46" i="1"/>
  <c r="B13" i="2" s="1"/>
  <c r="D45" i="1"/>
  <c r="D44" i="1"/>
  <c r="D43" i="1"/>
  <c r="D42" i="1"/>
  <c r="D41" i="1"/>
  <c r="D40" i="1"/>
  <c r="D39" i="1"/>
  <c r="D38" i="1"/>
  <c r="D37" i="1"/>
  <c r="D36" i="1"/>
  <c r="D35" i="1"/>
  <c r="D34" i="1"/>
  <c r="C33" i="1"/>
  <c r="B12" i="2" s="1"/>
  <c r="D32" i="1"/>
  <c r="D31" i="1"/>
  <c r="D30" i="1"/>
  <c r="D29" i="1"/>
  <c r="D28" i="1"/>
  <c r="D27" i="1"/>
  <c r="D26" i="1"/>
  <c r="D25" i="1"/>
  <c r="C24" i="1"/>
  <c r="B11" i="2" s="1"/>
  <c r="D23" i="1"/>
  <c r="D22" i="1"/>
  <c r="D21" i="1"/>
  <c r="D20" i="1"/>
  <c r="D19" i="1"/>
  <c r="D18" i="1"/>
  <c r="C17" i="1"/>
  <c r="B10" i="2" s="1"/>
  <c r="D16" i="1"/>
  <c r="D15" i="1"/>
  <c r="D14" i="1"/>
  <c r="D13" i="1"/>
  <c r="D12" i="1"/>
  <c r="D11" i="1"/>
  <c r="D10" i="1"/>
  <c r="D9" i="1"/>
  <c r="B6" i="1"/>
  <c r="B5" i="1"/>
  <c r="D17" i="1" l="1"/>
  <c r="D76" i="1"/>
  <c r="D24" i="1"/>
  <c r="B7" i="1"/>
  <c r="B3" i="2" s="1"/>
  <c r="D110" i="1"/>
  <c r="D84" i="1"/>
  <c r="D33" i="1"/>
  <c r="D46" i="1"/>
  <c r="D130" i="1"/>
  <c r="D94" i="1"/>
  <c r="D54" i="1"/>
  <c r="D63" i="1"/>
  <c r="D103" i="1"/>
  <c r="D114" i="1"/>
  <c r="D121" i="1"/>
  <c r="C131" i="1"/>
  <c r="B5" i="2" s="1"/>
  <c r="E54" i="1" l="1"/>
  <c r="C14" i="2" s="1"/>
  <c r="E24" i="1"/>
  <c r="C11" i="2" s="1"/>
  <c r="E17" i="1"/>
  <c r="C10" i="2" s="1"/>
  <c r="E42" i="1"/>
  <c r="E80" i="1"/>
  <c r="E123" i="1"/>
  <c r="E56" i="1"/>
  <c r="E113" i="1"/>
  <c r="E51" i="1"/>
  <c r="E93" i="1"/>
  <c r="E14" i="1"/>
  <c r="E50" i="1"/>
  <c r="E86" i="1"/>
  <c r="E118" i="1"/>
  <c r="E119" i="1"/>
  <c r="E63" i="1"/>
  <c r="C15" i="2" s="1"/>
  <c r="E22" i="1"/>
  <c r="E79" i="1"/>
  <c r="E49" i="1"/>
  <c r="E23" i="1"/>
  <c r="E57" i="1"/>
  <c r="E97" i="1"/>
  <c r="E129" i="1"/>
  <c r="E81" i="1"/>
  <c r="E13" i="1"/>
  <c r="E72" i="1"/>
  <c r="E108" i="1"/>
  <c r="E27" i="1"/>
  <c r="E67" i="1"/>
  <c r="E92" i="1"/>
  <c r="E124" i="1"/>
  <c r="E33" i="1"/>
  <c r="C12" i="2" s="1"/>
  <c r="E83" i="1"/>
  <c r="E53" i="1"/>
  <c r="E34" i="1"/>
  <c r="E59" i="1"/>
  <c r="E99" i="1"/>
  <c r="E18" i="1"/>
  <c r="E96" i="1"/>
  <c r="E15" i="1"/>
  <c r="E74" i="1"/>
  <c r="E5" i="1"/>
  <c r="E29" i="1"/>
  <c r="E69" i="1"/>
  <c r="E105" i="1"/>
  <c r="E126" i="1"/>
  <c r="E43" i="1"/>
  <c r="E9" i="1"/>
  <c r="E91" i="1"/>
  <c r="E40" i="1"/>
  <c r="E78" i="1"/>
  <c r="E121" i="1"/>
  <c r="C22" i="2" s="1"/>
  <c r="E45" i="1"/>
  <c r="E111" i="1"/>
  <c r="E32" i="1"/>
  <c r="E89" i="1"/>
  <c r="E12" i="1"/>
  <c r="E48" i="1"/>
  <c r="E75" i="1"/>
  <c r="E116" i="1"/>
  <c r="E117" i="1"/>
  <c r="E110" i="1"/>
  <c r="C20" i="2" s="1"/>
  <c r="E37" i="1"/>
  <c r="E58" i="1"/>
  <c r="E98" i="1"/>
  <c r="E30" i="1"/>
  <c r="E66" i="1"/>
  <c r="E19" i="1"/>
  <c r="E36" i="1"/>
  <c r="E44" i="1"/>
  <c r="E61" i="1"/>
  <c r="E82" i="1"/>
  <c r="E101" i="1"/>
  <c r="E125" i="1"/>
  <c r="E35" i="1"/>
  <c r="E60" i="1"/>
  <c r="E100" i="1"/>
  <c r="E6" i="1"/>
  <c r="E26" i="1"/>
  <c r="E64" i="1"/>
  <c r="E85" i="1"/>
  <c r="E104" i="1"/>
  <c r="E7" i="1"/>
  <c r="E16" i="1"/>
  <c r="E31" i="1"/>
  <c r="E52" i="1"/>
  <c r="E71" i="1"/>
  <c r="E88" i="1"/>
  <c r="E107" i="1"/>
  <c r="E120" i="1"/>
  <c r="E128" i="1"/>
  <c r="E20" i="1"/>
  <c r="E39" i="1"/>
  <c r="E62" i="1"/>
  <c r="E4" i="1"/>
  <c r="B4" i="2" s="1"/>
  <c r="E47" i="1"/>
  <c r="E70" i="1"/>
  <c r="E21" i="1"/>
  <c r="E38" i="1"/>
  <c r="E55" i="1"/>
  <c r="E76" i="1"/>
  <c r="C16" i="2" s="1"/>
  <c r="E95" i="1"/>
  <c r="E112" i="1"/>
  <c r="E127" i="1"/>
  <c r="E41" i="1"/>
  <c r="E77" i="1"/>
  <c r="E102" i="1"/>
  <c r="E11" i="1"/>
  <c r="E28" i="1"/>
  <c r="E68" i="1"/>
  <c r="E87" i="1"/>
  <c r="E106" i="1"/>
  <c r="E10" i="1"/>
  <c r="E25" i="1"/>
  <c r="E46" i="1"/>
  <c r="C13" i="2" s="1"/>
  <c r="E65" i="1"/>
  <c r="E73" i="1"/>
  <c r="E90" i="1"/>
  <c r="E109" i="1"/>
  <c r="E122" i="1"/>
  <c r="E115" i="1"/>
  <c r="E114" i="1"/>
  <c r="C21" i="2" s="1"/>
  <c r="E94" i="1"/>
  <c r="C18" i="2" s="1"/>
  <c r="E84" i="1"/>
  <c r="C17" i="2" s="1"/>
  <c r="D131" i="1"/>
  <c r="E131" i="1" s="1"/>
  <c r="E130" i="1"/>
  <c r="C23" i="2" s="1"/>
  <c r="E103" i="1"/>
  <c r="C19" i="2" s="1"/>
  <c r="C133" i="1"/>
  <c r="B6" i="2" s="1"/>
  <c r="D133" i="1" l="1"/>
  <c r="E133" i="1" s="1"/>
</calcChain>
</file>

<file path=xl/sharedStrings.xml><?xml version="1.0" encoding="utf-8"?>
<sst xmlns="http://schemas.openxmlformats.org/spreadsheetml/2006/main" count="291" uniqueCount="180">
  <si>
    <t>Australian Household Budget Planner</t>
  </si>
  <si>
    <t>Enter your gross annual salary and monthly household expenses. The spreadsheet estimates take-home pay and shows recommended category budgets.</t>
  </si>
  <si>
    <t>YOUR INCOME</t>
  </si>
  <si>
    <t>Estimated monthly take-home</t>
  </si>
  <si>
    <t>Estimated income tax</t>
  </si>
  <si>
    <t>Estimated fortnightly take-home</t>
  </si>
  <si>
    <t>Estimated Medicare levy</t>
  </si>
  <si>
    <t>Estimated weekly take-home</t>
  </si>
  <si>
    <t>Estimated annual take-home pay</t>
  </si>
  <si>
    <t>Recommended savings target</t>
  </si>
  <si>
    <t>Category</t>
  </si>
  <si>
    <t>Expense / Line Item</t>
  </si>
  <si>
    <t>Monthly Budget</t>
  </si>
  <si>
    <t>Annual Budget</t>
  </si>
  <si>
    <t>% of Take-home</t>
  </si>
  <si>
    <t>Recommended %</t>
  </si>
  <si>
    <t>Housing</t>
  </si>
  <si>
    <t>Rent / mortgage repayment</t>
  </si>
  <si>
    <t>Home loan interest (if separate)</t>
  </si>
  <si>
    <t>Council rates</t>
  </si>
  <si>
    <t>Body corporate / strata</t>
  </si>
  <si>
    <t>Home maintenance and repairs</t>
  </si>
  <si>
    <t>Home improvements / renovations</t>
  </si>
  <si>
    <t>Water charges</t>
  </si>
  <si>
    <t>Landlord / tenancy costs</t>
  </si>
  <si>
    <t>Housing total</t>
  </si>
  <si>
    <t>Utilities</t>
  </si>
  <si>
    <t>Electricity</t>
  </si>
  <si>
    <t>Gas</t>
  </si>
  <si>
    <t>Internet</t>
  </si>
  <si>
    <t>Mobile phone</t>
  </si>
  <si>
    <t>Home security / monitoring</t>
  </si>
  <si>
    <t>Streaming / TV / subscriptions</t>
  </si>
  <si>
    <t>Utilities total</t>
  </si>
  <si>
    <t>Food &amp; Groceries</t>
  </si>
  <si>
    <t>Supermarket groceries</t>
  </si>
  <si>
    <t>Fresh food / markets</t>
  </si>
  <si>
    <t>Takeaway</t>
  </si>
  <si>
    <t>Cafes / coffee</t>
  </si>
  <si>
    <t>Restaurants / dining out</t>
  </si>
  <si>
    <t>Work lunches</t>
  </si>
  <si>
    <t>Alcohol</t>
  </si>
  <si>
    <t>Special dietary / meal costs</t>
  </si>
  <si>
    <t>Food &amp; Groceries total</t>
  </si>
  <si>
    <t>Transport</t>
  </si>
  <si>
    <t>Car loan / lease</t>
  </si>
  <si>
    <t>Fuel</t>
  </si>
  <si>
    <t>Car registration</t>
  </si>
  <si>
    <t>Car insurance</t>
  </si>
  <si>
    <t>Car servicing / maintenance</t>
  </si>
  <si>
    <t>Tyres</t>
  </si>
  <si>
    <t>Repairs</t>
  </si>
  <si>
    <t>Roadside assistance</t>
  </si>
  <si>
    <t>Public transport</t>
  </si>
  <si>
    <t>Taxis / rideshare</t>
  </si>
  <si>
    <t>Parking / tolls</t>
  </si>
  <si>
    <t>Cycling / other transport</t>
  </si>
  <si>
    <t>Transport total</t>
  </si>
  <si>
    <t>Insurance</t>
  </si>
  <si>
    <t>Home &amp; contents insurance</t>
  </si>
  <si>
    <t>Private health insurance</t>
  </si>
  <si>
    <t>Life insurance</t>
  </si>
  <si>
    <t>Income protection</t>
  </si>
  <si>
    <t>Travel insurance</t>
  </si>
  <si>
    <t>Pet insurance</t>
  </si>
  <si>
    <t>Other insurance</t>
  </si>
  <si>
    <t>Insurance total</t>
  </si>
  <si>
    <t>Health &amp; Medical</t>
  </si>
  <si>
    <t>GP / specialist appointments</t>
  </si>
  <si>
    <t>Dental</t>
  </si>
  <si>
    <t>Optical / glasses / contacts</t>
  </si>
  <si>
    <t>Pharmacy / medicines</t>
  </si>
  <si>
    <t>Physiotherapy / allied health</t>
  </si>
  <si>
    <t>Mental health / counselling</t>
  </si>
  <si>
    <t>Medical tests</t>
  </si>
  <si>
    <t>Health equipment</t>
  </si>
  <si>
    <t>Health &amp; Medical total</t>
  </si>
  <si>
    <t>Children &amp; Education</t>
  </si>
  <si>
    <t>Childcare</t>
  </si>
  <si>
    <t>School fees</t>
  </si>
  <si>
    <t>School uniforms / shoes</t>
  </si>
  <si>
    <t>Books / stationery</t>
  </si>
  <si>
    <t>School excursions / camps</t>
  </si>
  <si>
    <t>Tutoring</t>
  </si>
  <si>
    <t>Sport / activities</t>
  </si>
  <si>
    <t>Music / lessons</t>
  </si>
  <si>
    <t>University / tertiary costs</t>
  </si>
  <si>
    <t>Child support / maintenance</t>
  </si>
  <si>
    <t>Pocket money</t>
  </si>
  <si>
    <t>Baby supplies</t>
  </si>
  <si>
    <t>Children &amp; Education total</t>
  </si>
  <si>
    <t>Debt Repayments</t>
  </si>
  <si>
    <t>Credit card repayments</t>
  </si>
  <si>
    <t>Personal loan</t>
  </si>
  <si>
    <t>Car loan</t>
  </si>
  <si>
    <t>Buy Now Pay Later</t>
  </si>
  <si>
    <t>HECS / HELP voluntary repayment</t>
  </si>
  <si>
    <t>Tax debt / ATO payment plan</t>
  </si>
  <si>
    <t>Other debt repayments</t>
  </si>
  <si>
    <t>Debt Repayments total</t>
  </si>
  <si>
    <t>Personal</t>
  </si>
  <si>
    <t>Clothing</t>
  </si>
  <si>
    <t>Shoes</t>
  </si>
  <si>
    <t>Haircuts / barber</t>
  </si>
  <si>
    <t>Beauty / cosmetics</t>
  </si>
  <si>
    <t>Personal care</t>
  </si>
  <si>
    <t>Gym / fitness</t>
  </si>
  <si>
    <t>Hobbies</t>
  </si>
  <si>
    <t>Gifts</t>
  </si>
  <si>
    <t>Birthdays / celebrations</t>
  </si>
  <si>
    <t>Personal total</t>
  </si>
  <si>
    <t>Entertainment</t>
  </si>
  <si>
    <t>Movies / theatre</t>
  </si>
  <si>
    <t>Sport / events</t>
  </si>
  <si>
    <t>Holidays / travel</t>
  </si>
  <si>
    <t>Streaming services</t>
  </si>
  <si>
    <t>Gaming</t>
  </si>
  <si>
    <t>Books / magazines</t>
  </si>
  <si>
    <t>Hobbies / leisure</t>
  </si>
  <si>
    <t>Social activities</t>
  </si>
  <si>
    <t>Entertainment total</t>
  </si>
  <si>
    <t>Pets</t>
  </si>
  <si>
    <t>Pet food</t>
  </si>
  <si>
    <t>Vet bills</t>
  </si>
  <si>
    <t>Pet medications</t>
  </si>
  <si>
    <t>Grooming</t>
  </si>
  <si>
    <t>Pet supplies</t>
  </si>
  <si>
    <t>Pet boarding / sitting</t>
  </si>
  <si>
    <t>Pets total</t>
  </si>
  <si>
    <t>Giving &amp; Community</t>
  </si>
  <si>
    <t>Charitable donations</t>
  </si>
  <si>
    <t>Church / community giving</t>
  </si>
  <si>
    <t>Family support</t>
  </si>
  <si>
    <t>Giving &amp; Community total</t>
  </si>
  <si>
    <t>Savings &amp; Investing</t>
  </si>
  <si>
    <t>Emergency fund</t>
  </si>
  <si>
    <t>Home deposit savings</t>
  </si>
  <si>
    <t>Extra mortgage repayment</t>
  </si>
  <si>
    <t>Shares / ETFs / investments</t>
  </si>
  <si>
    <t>Superannuation contributions</t>
  </si>
  <si>
    <t>Other savings goals</t>
  </si>
  <si>
    <t>Savings &amp; Investing total</t>
  </si>
  <si>
    <t>Irregular &amp; Annual Costs</t>
  </si>
  <si>
    <t>Car registration / annual bills sinking fund</t>
  </si>
  <si>
    <t>Home maintenance sinking fund</t>
  </si>
  <si>
    <t>Insurance annual premiums</t>
  </si>
  <si>
    <t>Christmas</t>
  </si>
  <si>
    <t>Birthdays / gifts sinking fund</t>
  </si>
  <si>
    <t>Holiday sinking fund</t>
  </si>
  <si>
    <t>School annual costs</t>
  </si>
  <si>
    <t>Other annual expenses</t>
  </si>
  <si>
    <t>Irregular &amp; Annual Costs total</t>
  </si>
  <si>
    <t>TOTAL HOUSEHOLD EXPENSES</t>
  </si>
  <si>
    <t>ANNUAL SURPLUS / (SHORTFALL)</t>
  </si>
  <si>
    <t>Recommended percentages are budgeting guidelines, not financial advice. They apply only to category totals; individual line items have no recommended percentage. Enter $0 for anything that does not apply.</t>
  </si>
  <si>
    <t>Budget Summary</t>
  </si>
  <si>
    <t>Estimated annual take-home</t>
  </si>
  <si>
    <t>Monthly expenses</t>
  </si>
  <si>
    <t>Monthly surplus / (shortfall)</t>
  </si>
  <si>
    <t>Monthly</t>
  </si>
  <si>
    <t>% of take-home</t>
  </si>
  <si>
    <t>Calculator assumptions</t>
  </si>
  <si>
    <t>Tax year</t>
  </si>
  <si>
    <t>2026–27 Australian resident individual income tax rates</t>
  </si>
  <si>
    <t>Tax-free threshold</t>
  </si>
  <si>
    <t>$18,200</t>
  </si>
  <si>
    <t>Tax brackets</t>
  </si>
  <si>
    <t>15% to $45,000; 30% to $135,000; 37% to $190,000; 45% above $190,000</t>
  </si>
  <si>
    <t>Medicare levy</t>
  </si>
  <si>
    <t>2% simplified estimate</t>
  </si>
  <si>
    <t>HELP/HECS</t>
  </si>
  <si>
    <t>Not included in the automatic take-home calculation; enter any required repayment as a monthly expense if applicable.</t>
  </si>
  <si>
    <t>Recommended percentages</t>
  </si>
  <si>
    <t>Category-level planning guidelines created for this template, not official Australian Government recommendations.</t>
  </si>
  <si>
    <t>Use of data</t>
  </si>
  <si>
    <t>Enter $0 for items that do not apply. Review annual and irregular expenses and spread them across monthly budgets.</t>
  </si>
  <si>
    <t>Enter your gross annual salary</t>
  </si>
  <si>
    <t xml:space="preserve">The Australian Household Budget Planner is available for free at whatcaniafford.com.au </t>
  </si>
  <si>
    <t>whatcaniafford.com.au</t>
  </si>
  <si>
    <r>
      <rPr>
        <sz val="16"/>
        <color rgb="FFFFFFFF"/>
        <rFont val="Georgia"/>
        <family val="1"/>
      </rPr>
      <t>whatcaniafford.com.au</t>
    </r>
    <r>
      <rPr>
        <sz val="22"/>
        <color rgb="FFFFFFFF"/>
        <rFont val="Georgia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</si>
</sst>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22"/>
      <color rgb="FFFFFFFF"/>
      <name val="Georgia"/>
    </font>
    <font>
      <i/>
      <sz val="10"/>
      <color rgb="FF6D746F"/>
      <name val="Calibri"/>
    </font>
    <font>
      <b/>
      <sz val="11"/>
      <color rgb="FFFFFFFF"/>
      <name val="Calibri"/>
    </font>
    <font>
      <b/>
      <sz val="11"/>
      <color rgb="FF293B35"/>
      <name val="Calibri"/>
    </font>
    <font>
      <sz val="20"/>
      <color rgb="FFFFFFFF"/>
      <name val="Georgia"/>
    </font>
    <font>
      <b/>
      <sz val="14"/>
      <color rgb="FF293B35"/>
      <name val="Calibri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6"/>
      <color rgb="FFFFFFFF"/>
      <name val="Georgia"/>
      <family val="1"/>
    </font>
    <font>
      <sz val="22"/>
      <color rgb="FFFFFFFF"/>
      <name val="Georgia"/>
      <family val="1"/>
    </font>
    <font>
      <sz val="16"/>
      <color theme="1"/>
      <name val="Georgia"/>
      <family val="1"/>
    </font>
  </fonts>
  <fills count="7">
    <fill>
      <patternFill patternType="none"/>
    </fill>
    <fill>
      <patternFill patternType="gray125"/>
    </fill>
    <fill>
      <patternFill patternType="solid">
        <fgColor rgb="FF293B35"/>
      </patternFill>
    </fill>
    <fill>
      <patternFill patternType="solid">
        <fgColor rgb="FFFFFDF8"/>
      </patternFill>
    </fill>
    <fill>
      <patternFill patternType="solid">
        <fgColor rgb="FFF4F1EA"/>
      </patternFill>
    </fill>
    <fill>
      <patternFill patternType="solid">
        <fgColor rgb="FFE7EEE9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DDD8CE"/>
      </bottom>
      <diagonal/>
    </border>
    <border>
      <left/>
      <right/>
      <top style="thin">
        <color rgb="FFB99A68"/>
      </top>
      <bottom style="thin">
        <color rgb="FFDDD8CE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0" xfId="0" applyFont="1" applyFill="1"/>
    <xf numFmtId="164" fontId="0" fillId="0" borderId="0" xfId="0" applyNumberFormat="1"/>
    <xf numFmtId="0" fontId="3" fillId="2" borderId="0" xfId="0" applyFont="1" applyFill="1" applyAlignment="1">
      <alignment horizontal="center" wrapText="1"/>
    </xf>
    <xf numFmtId="0" fontId="0" fillId="0" borderId="1" xfId="0" applyBorder="1"/>
    <xf numFmtId="164" fontId="0" fillId="3" borderId="1" xfId="0" applyNumberFormat="1" applyFill="1" applyBorder="1"/>
    <xf numFmtId="164" fontId="0" fillId="0" borderId="1" xfId="0" applyNumberFormat="1" applyBorder="1"/>
    <xf numFmtId="165" fontId="0" fillId="0" borderId="1" xfId="0" applyNumberFormat="1" applyBorder="1"/>
    <xf numFmtId="0" fontId="4" fillId="4" borderId="2" xfId="0" applyFont="1" applyFill="1" applyBorder="1"/>
    <xf numFmtId="164" fontId="4" fillId="4" borderId="2" xfId="0" applyNumberFormat="1" applyFont="1" applyFill="1" applyBorder="1"/>
    <xf numFmtId="165" fontId="4" fillId="4" borderId="2" xfId="0" applyNumberFormat="1" applyFont="1" applyFill="1" applyBorder="1"/>
    <xf numFmtId="9" fontId="4" fillId="4" borderId="2" xfId="0" applyNumberFormat="1" applyFont="1" applyFill="1" applyBorder="1"/>
    <xf numFmtId="164" fontId="3" fillId="2" borderId="0" xfId="0" applyNumberFormat="1" applyFont="1" applyFill="1"/>
    <xf numFmtId="165" fontId="3" fillId="2" borderId="0" xfId="0" applyNumberFormat="1" applyFont="1" applyFill="1"/>
    <xf numFmtId="0" fontId="4" fillId="5" borderId="0" xfId="0" applyFont="1" applyFill="1"/>
    <xf numFmtId="164" fontId="4" fillId="5" borderId="0" xfId="0" applyNumberFormat="1" applyFont="1" applyFill="1"/>
    <xf numFmtId="165" fontId="4" fillId="5" borderId="0" xfId="0" applyNumberFormat="1" applyFont="1" applyFill="1"/>
    <xf numFmtId="0" fontId="4" fillId="4" borderId="0" xfId="0" applyFont="1" applyFill="1"/>
    <xf numFmtId="165" fontId="0" fillId="0" borderId="0" xfId="0" applyNumberFormat="1"/>
    <xf numFmtId="9" fontId="0" fillId="0" borderId="0" xfId="0" applyNumberFormat="1"/>
    <xf numFmtId="0" fontId="4" fillId="0" borderId="1" xfId="0" applyFont="1" applyBorder="1"/>
    <xf numFmtId="0" fontId="0" fillId="0" borderId="1" xfId="0" applyBorder="1" applyAlignment="1">
      <alignment wrapText="1"/>
    </xf>
    <xf numFmtId="164" fontId="7" fillId="0" borderId="0" xfId="0" applyNumberFormat="1" applyFont="1"/>
    <xf numFmtId="164" fontId="6" fillId="6" borderId="4" xfId="0" applyNumberFormat="1" applyFont="1" applyFill="1" applyBorder="1"/>
    <xf numFmtId="0" fontId="8" fillId="6" borderId="3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horizontal="center"/>
    </xf>
    <xf numFmtId="0" fontId="5" fillId="2" borderId="0" xfId="0" applyFont="1" applyFill="1"/>
    <xf numFmtId="0" fontId="1" fillId="2" borderId="0" xfId="0" applyFont="1" applyFill="1" applyAlignment="1">
      <alignment horizontal="left"/>
    </xf>
    <xf numFmtId="0" fontId="10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1" fillId="0" borderId="0" xfId="0" applyFont="1" applyAlignment="1">
      <alignment horizontal="right"/>
    </xf>
  </cellXfs>
  <cellStyles count="1">
    <cellStyle name="Normal" xfId="0" builtinId="0"/>
  </cellStyles>
  <dxfs count="28"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  <dxf>
      <fill>
        <patternFill patternType="solid">
          <fgColor rgb="FFE7EEE9"/>
        </patternFill>
      </fill>
    </dxf>
    <dxf>
      <fill>
        <patternFill patternType="solid">
          <fgColor rgb="FFF6E7E5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AU"/>
              <a:t>Monthly Spending by Category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tx>
            <c:strRef>
              <c:f>Summary!$B$9</c:f>
              <c:strCache>
                <c:ptCount val="1"/>
                <c:pt idx="0">
                  <c:v>Monthly</c:v>
                </c:pt>
              </c:strCache>
            </c:strRef>
          </c:tx>
          <c:spPr>
            <a:ln>
              <a:prstDash val="solid"/>
            </a:ln>
          </c:spPr>
          <c:cat>
            <c:strRef>
              <c:f>Summary!$A$10:$A$23</c:f>
              <c:strCache>
                <c:ptCount val="14"/>
                <c:pt idx="0">
                  <c:v>Housing</c:v>
                </c:pt>
                <c:pt idx="1">
                  <c:v>Utilities</c:v>
                </c:pt>
                <c:pt idx="2">
                  <c:v>Food &amp; Groceries</c:v>
                </c:pt>
                <c:pt idx="3">
                  <c:v>Transport</c:v>
                </c:pt>
                <c:pt idx="4">
                  <c:v>Insurance</c:v>
                </c:pt>
                <c:pt idx="5">
                  <c:v>Health &amp; Medical</c:v>
                </c:pt>
                <c:pt idx="6">
                  <c:v>Children &amp; Education</c:v>
                </c:pt>
                <c:pt idx="7">
                  <c:v>Debt Repayments</c:v>
                </c:pt>
                <c:pt idx="8">
                  <c:v>Personal</c:v>
                </c:pt>
                <c:pt idx="9">
                  <c:v>Entertainment</c:v>
                </c:pt>
                <c:pt idx="10">
                  <c:v>Pets</c:v>
                </c:pt>
                <c:pt idx="11">
                  <c:v>Giving &amp; Community</c:v>
                </c:pt>
                <c:pt idx="12">
                  <c:v>Savings &amp; Investing</c:v>
                </c:pt>
                <c:pt idx="13">
                  <c:v>Irregular &amp; Annual Costs</c:v>
                </c:pt>
              </c:strCache>
            </c:strRef>
          </c:cat>
          <c:val>
            <c:numRef>
              <c:f>Summary!$B$10:$B$23</c:f>
              <c:numCache>
                <c:formatCode>\$#,##0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07-4F10-9587-23E0335697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7"/>
  <sheetViews>
    <sheetView showGridLines="0" tabSelected="1" workbookViewId="0">
      <pane xSplit="2" ySplit="8" topLeftCell="C9" activePane="bottomRight" state="frozen"/>
      <selection pane="topRight"/>
      <selection pane="bottomLeft"/>
      <selection pane="bottomRight" activeCell="C3" sqref="C3"/>
    </sheetView>
  </sheetViews>
  <sheetFormatPr defaultRowHeight="14.5" x14ac:dyDescent="0.35"/>
  <cols>
    <col min="1" max="1" width="30" customWidth="1"/>
    <col min="2" max="2" width="36.36328125" customWidth="1"/>
    <col min="3" max="3" width="20.90625" customWidth="1"/>
    <col min="4" max="4" width="27.6328125" customWidth="1"/>
    <col min="5" max="5" width="21.453125" customWidth="1"/>
    <col min="6" max="6" width="20.26953125" customWidth="1"/>
  </cols>
  <sheetData>
    <row r="1" spans="1:6" ht="38" customHeight="1" x14ac:dyDescent="0.55000000000000004">
      <c r="A1" s="29" t="s">
        <v>0</v>
      </c>
      <c r="B1" s="29"/>
      <c r="C1" s="29"/>
      <c r="D1" s="30" t="s">
        <v>179</v>
      </c>
      <c r="E1" s="31"/>
      <c r="F1" s="31"/>
    </row>
    <row r="2" spans="1:6" x14ac:dyDescent="0.35">
      <c r="A2" s="25" t="s">
        <v>1</v>
      </c>
      <c r="B2" s="26"/>
      <c r="C2" s="26"/>
      <c r="D2" s="26"/>
      <c r="E2" s="26"/>
      <c r="F2" s="26"/>
    </row>
    <row r="3" spans="1:6" x14ac:dyDescent="0.35">
      <c r="A3" s="1" t="s">
        <v>2</v>
      </c>
    </row>
    <row r="4" spans="1:6" ht="18.5" x14ac:dyDescent="0.45">
      <c r="A4" s="24" t="s">
        <v>176</v>
      </c>
      <c r="B4" s="23">
        <v>100000</v>
      </c>
      <c r="D4" t="s">
        <v>3</v>
      </c>
      <c r="E4" s="2">
        <f>B7/12</f>
        <v>6456.666666666667</v>
      </c>
    </row>
    <row r="5" spans="1:6" x14ac:dyDescent="0.35">
      <c r="A5" t="s">
        <v>4</v>
      </c>
      <c r="B5" s="2">
        <f>IF(B4&lt;=18200,0,IF(B4&lt;=45000,(B4-18200)*15%,IF(B4&lt;=135000,4020+(B4-45000)*30%,IF(B4&lt;=190000,31020+(B4-135000)*37%,51370+(B4-190000)*45%))))</f>
        <v>20520</v>
      </c>
      <c r="D5" t="s">
        <v>5</v>
      </c>
      <c r="E5" s="2">
        <f>B7/26</f>
        <v>2980</v>
      </c>
    </row>
    <row r="6" spans="1:6" x14ac:dyDescent="0.35">
      <c r="A6" t="s">
        <v>6</v>
      </c>
      <c r="B6" s="2">
        <f>B4*2%</f>
        <v>2000</v>
      </c>
      <c r="D6" t="s">
        <v>7</v>
      </c>
      <c r="E6" s="2">
        <f>B7/52</f>
        <v>1490</v>
      </c>
    </row>
    <row r="7" spans="1:6" ht="17" x14ac:dyDescent="0.4">
      <c r="A7" t="s">
        <v>8</v>
      </c>
      <c r="B7" s="22">
        <f>MAX(0,B4-B5-B6)</f>
        <v>77480</v>
      </c>
      <c r="D7" t="s">
        <v>9</v>
      </c>
      <c r="E7" s="2">
        <f>B7*5%</f>
        <v>3874</v>
      </c>
    </row>
    <row r="8" spans="1:6" x14ac:dyDescent="0.35">
      <c r="A8" s="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</row>
    <row r="9" spans="1:6" x14ac:dyDescent="0.35">
      <c r="A9" s="4" t="s">
        <v>16</v>
      </c>
      <c r="B9" s="4" t="s">
        <v>17</v>
      </c>
      <c r="C9" s="5">
        <v>0</v>
      </c>
      <c r="D9" s="6">
        <f t="shared" ref="D9:D16" si="0">C9*12</f>
        <v>0</v>
      </c>
      <c r="E9" s="7">
        <f t="shared" ref="E9:E40" si="1">IF($B$7=0,0,D9/$B$7)</f>
        <v>0</v>
      </c>
      <c r="F9" s="4"/>
    </row>
    <row r="10" spans="1:6" x14ac:dyDescent="0.35">
      <c r="A10" s="4" t="s">
        <v>16</v>
      </c>
      <c r="B10" s="4" t="s">
        <v>18</v>
      </c>
      <c r="C10" s="5">
        <v>0</v>
      </c>
      <c r="D10" s="6">
        <f t="shared" si="0"/>
        <v>0</v>
      </c>
      <c r="E10" s="7">
        <f t="shared" si="1"/>
        <v>0</v>
      </c>
      <c r="F10" s="4"/>
    </row>
    <row r="11" spans="1:6" x14ac:dyDescent="0.35">
      <c r="A11" s="4" t="s">
        <v>16</v>
      </c>
      <c r="B11" s="4" t="s">
        <v>19</v>
      </c>
      <c r="C11" s="5">
        <v>0</v>
      </c>
      <c r="D11" s="6">
        <f t="shared" si="0"/>
        <v>0</v>
      </c>
      <c r="E11" s="7">
        <f t="shared" si="1"/>
        <v>0</v>
      </c>
      <c r="F11" s="4"/>
    </row>
    <row r="12" spans="1:6" x14ac:dyDescent="0.35">
      <c r="A12" s="4" t="s">
        <v>16</v>
      </c>
      <c r="B12" s="4" t="s">
        <v>20</v>
      </c>
      <c r="C12" s="5">
        <v>0</v>
      </c>
      <c r="D12" s="6">
        <f t="shared" si="0"/>
        <v>0</v>
      </c>
      <c r="E12" s="7">
        <f t="shared" si="1"/>
        <v>0</v>
      </c>
      <c r="F12" s="4"/>
    </row>
    <row r="13" spans="1:6" x14ac:dyDescent="0.35">
      <c r="A13" s="4" t="s">
        <v>16</v>
      </c>
      <c r="B13" s="4" t="s">
        <v>21</v>
      </c>
      <c r="C13" s="5">
        <v>0</v>
      </c>
      <c r="D13" s="6">
        <f t="shared" si="0"/>
        <v>0</v>
      </c>
      <c r="E13" s="7">
        <f t="shared" si="1"/>
        <v>0</v>
      </c>
      <c r="F13" s="4"/>
    </row>
    <row r="14" spans="1:6" x14ac:dyDescent="0.35">
      <c r="A14" s="4" t="s">
        <v>16</v>
      </c>
      <c r="B14" s="4" t="s">
        <v>22</v>
      </c>
      <c r="C14" s="5">
        <v>0</v>
      </c>
      <c r="D14" s="6">
        <f t="shared" si="0"/>
        <v>0</v>
      </c>
      <c r="E14" s="7">
        <f t="shared" si="1"/>
        <v>0</v>
      </c>
      <c r="F14" s="4"/>
    </row>
    <row r="15" spans="1:6" x14ac:dyDescent="0.35">
      <c r="A15" s="4" t="s">
        <v>16</v>
      </c>
      <c r="B15" s="4" t="s">
        <v>23</v>
      </c>
      <c r="C15" s="5">
        <v>0</v>
      </c>
      <c r="D15" s="6">
        <f t="shared" si="0"/>
        <v>0</v>
      </c>
      <c r="E15" s="7">
        <f t="shared" si="1"/>
        <v>0</v>
      </c>
      <c r="F15" s="4"/>
    </row>
    <row r="16" spans="1:6" x14ac:dyDescent="0.35">
      <c r="A16" s="4" t="s">
        <v>16</v>
      </c>
      <c r="B16" s="4" t="s">
        <v>24</v>
      </c>
      <c r="C16" s="5">
        <v>0</v>
      </c>
      <c r="D16" s="6">
        <f t="shared" si="0"/>
        <v>0</v>
      </c>
      <c r="E16" s="7">
        <f t="shared" si="1"/>
        <v>0</v>
      </c>
      <c r="F16" s="4"/>
    </row>
    <row r="17" spans="1:6" x14ac:dyDescent="0.35">
      <c r="A17" s="8" t="s">
        <v>25</v>
      </c>
      <c r="B17" s="8"/>
      <c r="C17" s="9">
        <f>SUM(C9:C16)</f>
        <v>0</v>
      </c>
      <c r="D17" s="9">
        <f>SUM(D9:D16)</f>
        <v>0</v>
      </c>
      <c r="E17" s="10">
        <f t="shared" si="1"/>
        <v>0</v>
      </c>
      <c r="F17" s="11">
        <v>0.3</v>
      </c>
    </row>
    <row r="18" spans="1:6" x14ac:dyDescent="0.35">
      <c r="A18" s="4" t="s">
        <v>26</v>
      </c>
      <c r="B18" s="4" t="s">
        <v>27</v>
      </c>
      <c r="C18" s="5">
        <v>0</v>
      </c>
      <c r="D18" s="6">
        <f t="shared" ref="D18:D23" si="2">C18*12</f>
        <v>0</v>
      </c>
      <c r="E18" s="7">
        <f t="shared" si="1"/>
        <v>0</v>
      </c>
      <c r="F18" s="4"/>
    </row>
    <row r="19" spans="1:6" x14ac:dyDescent="0.35">
      <c r="A19" s="4" t="s">
        <v>26</v>
      </c>
      <c r="B19" s="4" t="s">
        <v>28</v>
      </c>
      <c r="C19" s="5">
        <v>0</v>
      </c>
      <c r="D19" s="6">
        <f t="shared" si="2"/>
        <v>0</v>
      </c>
      <c r="E19" s="7">
        <f t="shared" si="1"/>
        <v>0</v>
      </c>
      <c r="F19" s="4"/>
    </row>
    <row r="20" spans="1:6" x14ac:dyDescent="0.35">
      <c r="A20" s="4" t="s">
        <v>26</v>
      </c>
      <c r="B20" s="4" t="s">
        <v>29</v>
      </c>
      <c r="C20" s="5">
        <v>0</v>
      </c>
      <c r="D20" s="6">
        <f t="shared" si="2"/>
        <v>0</v>
      </c>
      <c r="E20" s="7">
        <f t="shared" si="1"/>
        <v>0</v>
      </c>
      <c r="F20" s="4"/>
    </row>
    <row r="21" spans="1:6" x14ac:dyDescent="0.35">
      <c r="A21" s="4" t="s">
        <v>26</v>
      </c>
      <c r="B21" s="4" t="s">
        <v>30</v>
      </c>
      <c r="C21" s="5">
        <v>0</v>
      </c>
      <c r="D21" s="6">
        <f t="shared" si="2"/>
        <v>0</v>
      </c>
      <c r="E21" s="7">
        <f t="shared" si="1"/>
        <v>0</v>
      </c>
      <c r="F21" s="4"/>
    </row>
    <row r="22" spans="1:6" x14ac:dyDescent="0.35">
      <c r="A22" s="4" t="s">
        <v>26</v>
      </c>
      <c r="B22" s="4" t="s">
        <v>31</v>
      </c>
      <c r="C22" s="5">
        <v>0</v>
      </c>
      <c r="D22" s="6">
        <f t="shared" si="2"/>
        <v>0</v>
      </c>
      <c r="E22" s="7">
        <f t="shared" si="1"/>
        <v>0</v>
      </c>
      <c r="F22" s="4"/>
    </row>
    <row r="23" spans="1:6" x14ac:dyDescent="0.35">
      <c r="A23" s="4" t="s">
        <v>26</v>
      </c>
      <c r="B23" s="4" t="s">
        <v>32</v>
      </c>
      <c r="C23" s="5">
        <v>0</v>
      </c>
      <c r="D23" s="6">
        <f t="shared" si="2"/>
        <v>0</v>
      </c>
      <c r="E23" s="7">
        <f t="shared" si="1"/>
        <v>0</v>
      </c>
      <c r="F23" s="4"/>
    </row>
    <row r="24" spans="1:6" x14ac:dyDescent="0.35">
      <c r="A24" s="8" t="s">
        <v>33</v>
      </c>
      <c r="B24" s="8"/>
      <c r="C24" s="9">
        <f>SUM(C18:C23)</f>
        <v>0</v>
      </c>
      <c r="D24" s="9">
        <f>SUM(D18:D23)</f>
        <v>0</v>
      </c>
      <c r="E24" s="10">
        <f t="shared" si="1"/>
        <v>0</v>
      </c>
      <c r="F24" s="11">
        <v>0.05</v>
      </c>
    </row>
    <row r="25" spans="1:6" x14ac:dyDescent="0.35">
      <c r="A25" s="4" t="s">
        <v>34</v>
      </c>
      <c r="B25" s="4" t="s">
        <v>35</v>
      </c>
      <c r="C25" s="5">
        <v>0</v>
      </c>
      <c r="D25" s="6">
        <f t="shared" ref="D25:D32" si="3">C25*12</f>
        <v>0</v>
      </c>
      <c r="E25" s="7">
        <f t="shared" si="1"/>
        <v>0</v>
      </c>
      <c r="F25" s="4"/>
    </row>
    <row r="26" spans="1:6" x14ac:dyDescent="0.35">
      <c r="A26" s="4" t="s">
        <v>34</v>
      </c>
      <c r="B26" s="4" t="s">
        <v>36</v>
      </c>
      <c r="C26" s="5">
        <v>0</v>
      </c>
      <c r="D26" s="6">
        <f t="shared" si="3"/>
        <v>0</v>
      </c>
      <c r="E26" s="7">
        <f t="shared" si="1"/>
        <v>0</v>
      </c>
      <c r="F26" s="4"/>
    </row>
    <row r="27" spans="1:6" x14ac:dyDescent="0.35">
      <c r="A27" s="4" t="s">
        <v>34</v>
      </c>
      <c r="B27" s="4" t="s">
        <v>37</v>
      </c>
      <c r="C27" s="5">
        <v>0</v>
      </c>
      <c r="D27" s="6">
        <f t="shared" si="3"/>
        <v>0</v>
      </c>
      <c r="E27" s="7">
        <f t="shared" si="1"/>
        <v>0</v>
      </c>
      <c r="F27" s="4"/>
    </row>
    <row r="28" spans="1:6" x14ac:dyDescent="0.35">
      <c r="A28" s="4" t="s">
        <v>34</v>
      </c>
      <c r="B28" s="4" t="s">
        <v>38</v>
      </c>
      <c r="C28" s="5">
        <v>0</v>
      </c>
      <c r="D28" s="6">
        <f t="shared" si="3"/>
        <v>0</v>
      </c>
      <c r="E28" s="7">
        <f t="shared" si="1"/>
        <v>0</v>
      </c>
      <c r="F28" s="4"/>
    </row>
    <row r="29" spans="1:6" x14ac:dyDescent="0.35">
      <c r="A29" s="4" t="s">
        <v>34</v>
      </c>
      <c r="B29" s="4" t="s">
        <v>39</v>
      </c>
      <c r="C29" s="5">
        <v>0</v>
      </c>
      <c r="D29" s="6">
        <f t="shared" si="3"/>
        <v>0</v>
      </c>
      <c r="E29" s="7">
        <f t="shared" si="1"/>
        <v>0</v>
      </c>
      <c r="F29" s="4"/>
    </row>
    <row r="30" spans="1:6" x14ac:dyDescent="0.35">
      <c r="A30" s="4" t="s">
        <v>34</v>
      </c>
      <c r="B30" s="4" t="s">
        <v>40</v>
      </c>
      <c r="C30" s="5">
        <v>0</v>
      </c>
      <c r="D30" s="6">
        <f t="shared" si="3"/>
        <v>0</v>
      </c>
      <c r="E30" s="7">
        <f t="shared" si="1"/>
        <v>0</v>
      </c>
      <c r="F30" s="4"/>
    </row>
    <row r="31" spans="1:6" x14ac:dyDescent="0.35">
      <c r="A31" s="4" t="s">
        <v>34</v>
      </c>
      <c r="B31" s="4" t="s">
        <v>41</v>
      </c>
      <c r="C31" s="5">
        <v>0</v>
      </c>
      <c r="D31" s="6">
        <f t="shared" si="3"/>
        <v>0</v>
      </c>
      <c r="E31" s="7">
        <f t="shared" si="1"/>
        <v>0</v>
      </c>
      <c r="F31" s="4"/>
    </row>
    <row r="32" spans="1:6" x14ac:dyDescent="0.35">
      <c r="A32" s="4" t="s">
        <v>34</v>
      </c>
      <c r="B32" s="4" t="s">
        <v>42</v>
      </c>
      <c r="C32" s="5">
        <v>0</v>
      </c>
      <c r="D32" s="6">
        <f t="shared" si="3"/>
        <v>0</v>
      </c>
      <c r="E32" s="7">
        <f t="shared" si="1"/>
        <v>0</v>
      </c>
      <c r="F32" s="4"/>
    </row>
    <row r="33" spans="1:6" x14ac:dyDescent="0.35">
      <c r="A33" s="8" t="s">
        <v>43</v>
      </c>
      <c r="B33" s="8"/>
      <c r="C33" s="9">
        <f>SUM(C25:C32)</f>
        <v>0</v>
      </c>
      <c r="D33" s="9">
        <f>SUM(D25:D32)</f>
        <v>0</v>
      </c>
      <c r="E33" s="10">
        <f t="shared" si="1"/>
        <v>0</v>
      </c>
      <c r="F33" s="11">
        <v>0.12</v>
      </c>
    </row>
    <row r="34" spans="1:6" x14ac:dyDescent="0.35">
      <c r="A34" s="4" t="s">
        <v>44</v>
      </c>
      <c r="B34" s="4" t="s">
        <v>45</v>
      </c>
      <c r="C34" s="5">
        <v>0</v>
      </c>
      <c r="D34" s="6">
        <f t="shared" ref="D34:D45" si="4">C34*12</f>
        <v>0</v>
      </c>
      <c r="E34" s="7">
        <f t="shared" si="1"/>
        <v>0</v>
      </c>
      <c r="F34" s="4"/>
    </row>
    <row r="35" spans="1:6" x14ac:dyDescent="0.35">
      <c r="A35" s="4" t="s">
        <v>44</v>
      </c>
      <c r="B35" s="4" t="s">
        <v>46</v>
      </c>
      <c r="C35" s="5">
        <v>0</v>
      </c>
      <c r="D35" s="6">
        <f t="shared" si="4"/>
        <v>0</v>
      </c>
      <c r="E35" s="7">
        <f t="shared" si="1"/>
        <v>0</v>
      </c>
      <c r="F35" s="4"/>
    </row>
    <row r="36" spans="1:6" x14ac:dyDescent="0.35">
      <c r="A36" s="4" t="s">
        <v>44</v>
      </c>
      <c r="B36" s="4" t="s">
        <v>47</v>
      </c>
      <c r="C36" s="5">
        <v>0</v>
      </c>
      <c r="D36" s="6">
        <f t="shared" si="4"/>
        <v>0</v>
      </c>
      <c r="E36" s="7">
        <f t="shared" si="1"/>
        <v>0</v>
      </c>
      <c r="F36" s="4"/>
    </row>
    <row r="37" spans="1:6" x14ac:dyDescent="0.35">
      <c r="A37" s="4" t="s">
        <v>44</v>
      </c>
      <c r="B37" s="4" t="s">
        <v>48</v>
      </c>
      <c r="C37" s="5">
        <v>0</v>
      </c>
      <c r="D37" s="6">
        <f t="shared" si="4"/>
        <v>0</v>
      </c>
      <c r="E37" s="7">
        <f t="shared" si="1"/>
        <v>0</v>
      </c>
      <c r="F37" s="4"/>
    </row>
    <row r="38" spans="1:6" x14ac:dyDescent="0.35">
      <c r="A38" s="4" t="s">
        <v>44</v>
      </c>
      <c r="B38" s="4" t="s">
        <v>49</v>
      </c>
      <c r="C38" s="5">
        <v>0</v>
      </c>
      <c r="D38" s="6">
        <f t="shared" si="4"/>
        <v>0</v>
      </c>
      <c r="E38" s="7">
        <f t="shared" si="1"/>
        <v>0</v>
      </c>
      <c r="F38" s="4"/>
    </row>
    <row r="39" spans="1:6" x14ac:dyDescent="0.35">
      <c r="A39" s="4" t="s">
        <v>44</v>
      </c>
      <c r="B39" s="4" t="s">
        <v>50</v>
      </c>
      <c r="C39" s="5">
        <v>0</v>
      </c>
      <c r="D39" s="6">
        <f t="shared" si="4"/>
        <v>0</v>
      </c>
      <c r="E39" s="7">
        <f t="shared" si="1"/>
        <v>0</v>
      </c>
      <c r="F39" s="4"/>
    </row>
    <row r="40" spans="1:6" x14ac:dyDescent="0.35">
      <c r="A40" s="4" t="s">
        <v>44</v>
      </c>
      <c r="B40" s="4" t="s">
        <v>51</v>
      </c>
      <c r="C40" s="5">
        <v>0</v>
      </c>
      <c r="D40" s="6">
        <f t="shared" si="4"/>
        <v>0</v>
      </c>
      <c r="E40" s="7">
        <f t="shared" si="1"/>
        <v>0</v>
      </c>
      <c r="F40" s="4"/>
    </row>
    <row r="41" spans="1:6" x14ac:dyDescent="0.35">
      <c r="A41" s="4" t="s">
        <v>44</v>
      </c>
      <c r="B41" s="4" t="s">
        <v>52</v>
      </c>
      <c r="C41" s="5">
        <v>0</v>
      </c>
      <c r="D41" s="6">
        <f t="shared" si="4"/>
        <v>0</v>
      </c>
      <c r="E41" s="7">
        <f t="shared" ref="E41:E72" si="5">IF($B$7=0,0,D41/$B$7)</f>
        <v>0</v>
      </c>
      <c r="F41" s="4"/>
    </row>
    <row r="42" spans="1:6" x14ac:dyDescent="0.35">
      <c r="A42" s="4" t="s">
        <v>44</v>
      </c>
      <c r="B42" s="4" t="s">
        <v>53</v>
      </c>
      <c r="C42" s="5">
        <v>0</v>
      </c>
      <c r="D42" s="6">
        <f t="shared" si="4"/>
        <v>0</v>
      </c>
      <c r="E42" s="7">
        <f t="shared" si="5"/>
        <v>0</v>
      </c>
      <c r="F42" s="4"/>
    </row>
    <row r="43" spans="1:6" x14ac:dyDescent="0.35">
      <c r="A43" s="4" t="s">
        <v>44</v>
      </c>
      <c r="B43" s="4" t="s">
        <v>54</v>
      </c>
      <c r="C43" s="5">
        <v>0</v>
      </c>
      <c r="D43" s="6">
        <f t="shared" si="4"/>
        <v>0</v>
      </c>
      <c r="E43" s="7">
        <f t="shared" si="5"/>
        <v>0</v>
      </c>
      <c r="F43" s="4"/>
    </row>
    <row r="44" spans="1:6" x14ac:dyDescent="0.35">
      <c r="A44" s="4" t="s">
        <v>44</v>
      </c>
      <c r="B44" s="4" t="s">
        <v>55</v>
      </c>
      <c r="C44" s="5">
        <v>0</v>
      </c>
      <c r="D44" s="6">
        <f t="shared" si="4"/>
        <v>0</v>
      </c>
      <c r="E44" s="7">
        <f t="shared" si="5"/>
        <v>0</v>
      </c>
      <c r="F44" s="4"/>
    </row>
    <row r="45" spans="1:6" x14ac:dyDescent="0.35">
      <c r="A45" s="4" t="s">
        <v>44</v>
      </c>
      <c r="B45" s="4" t="s">
        <v>56</v>
      </c>
      <c r="C45" s="5">
        <v>0</v>
      </c>
      <c r="D45" s="6">
        <f t="shared" si="4"/>
        <v>0</v>
      </c>
      <c r="E45" s="7">
        <f t="shared" si="5"/>
        <v>0</v>
      </c>
      <c r="F45" s="4"/>
    </row>
    <row r="46" spans="1:6" x14ac:dyDescent="0.35">
      <c r="A46" s="8" t="s">
        <v>57</v>
      </c>
      <c r="B46" s="8"/>
      <c r="C46" s="9">
        <f>SUM(C34:C45)</f>
        <v>0</v>
      </c>
      <c r="D46" s="9">
        <f>SUM(D34:D45)</f>
        <v>0</v>
      </c>
      <c r="E46" s="10">
        <f t="shared" si="5"/>
        <v>0</v>
      </c>
      <c r="F46" s="11">
        <v>0.1</v>
      </c>
    </row>
    <row r="47" spans="1:6" x14ac:dyDescent="0.35">
      <c r="A47" s="4" t="s">
        <v>58</v>
      </c>
      <c r="B47" s="4" t="s">
        <v>59</v>
      </c>
      <c r="C47" s="5">
        <v>0</v>
      </c>
      <c r="D47" s="6">
        <f t="shared" ref="D47:D53" si="6">C47*12</f>
        <v>0</v>
      </c>
      <c r="E47" s="7">
        <f t="shared" si="5"/>
        <v>0</v>
      </c>
      <c r="F47" s="4"/>
    </row>
    <row r="48" spans="1:6" x14ac:dyDescent="0.35">
      <c r="A48" s="4" t="s">
        <v>58</v>
      </c>
      <c r="B48" s="4" t="s">
        <v>60</v>
      </c>
      <c r="C48" s="5">
        <v>0</v>
      </c>
      <c r="D48" s="6">
        <f t="shared" si="6"/>
        <v>0</v>
      </c>
      <c r="E48" s="7">
        <f t="shared" si="5"/>
        <v>0</v>
      </c>
      <c r="F48" s="4"/>
    </row>
    <row r="49" spans="1:6" x14ac:dyDescent="0.35">
      <c r="A49" s="4" t="s">
        <v>58</v>
      </c>
      <c r="B49" s="4" t="s">
        <v>61</v>
      </c>
      <c r="C49" s="5">
        <v>0</v>
      </c>
      <c r="D49" s="6">
        <f t="shared" si="6"/>
        <v>0</v>
      </c>
      <c r="E49" s="7">
        <f t="shared" si="5"/>
        <v>0</v>
      </c>
      <c r="F49" s="4"/>
    </row>
    <row r="50" spans="1:6" x14ac:dyDescent="0.35">
      <c r="A50" s="4" t="s">
        <v>58</v>
      </c>
      <c r="B50" s="4" t="s">
        <v>62</v>
      </c>
      <c r="C50" s="5">
        <v>0</v>
      </c>
      <c r="D50" s="6">
        <f t="shared" si="6"/>
        <v>0</v>
      </c>
      <c r="E50" s="7">
        <f t="shared" si="5"/>
        <v>0</v>
      </c>
      <c r="F50" s="4"/>
    </row>
    <row r="51" spans="1:6" x14ac:dyDescent="0.35">
      <c r="A51" s="4" t="s">
        <v>58</v>
      </c>
      <c r="B51" s="4" t="s">
        <v>63</v>
      </c>
      <c r="C51" s="5">
        <v>0</v>
      </c>
      <c r="D51" s="6">
        <f t="shared" si="6"/>
        <v>0</v>
      </c>
      <c r="E51" s="7">
        <f t="shared" si="5"/>
        <v>0</v>
      </c>
      <c r="F51" s="4"/>
    </row>
    <row r="52" spans="1:6" x14ac:dyDescent="0.35">
      <c r="A52" s="4" t="s">
        <v>58</v>
      </c>
      <c r="B52" s="4" t="s">
        <v>64</v>
      </c>
      <c r="C52" s="5">
        <v>0</v>
      </c>
      <c r="D52" s="6">
        <f t="shared" si="6"/>
        <v>0</v>
      </c>
      <c r="E52" s="7">
        <f t="shared" si="5"/>
        <v>0</v>
      </c>
      <c r="F52" s="4"/>
    </row>
    <row r="53" spans="1:6" x14ac:dyDescent="0.35">
      <c r="A53" s="4" t="s">
        <v>58</v>
      </c>
      <c r="B53" s="4" t="s">
        <v>65</v>
      </c>
      <c r="C53" s="5">
        <v>0</v>
      </c>
      <c r="D53" s="6">
        <f t="shared" si="6"/>
        <v>0</v>
      </c>
      <c r="E53" s="7">
        <f t="shared" si="5"/>
        <v>0</v>
      </c>
      <c r="F53" s="4"/>
    </row>
    <row r="54" spans="1:6" x14ac:dyDescent="0.35">
      <c r="A54" s="8" t="s">
        <v>66</v>
      </c>
      <c r="B54" s="8"/>
      <c r="C54" s="9">
        <f>SUM(C47:C53)</f>
        <v>0</v>
      </c>
      <c r="D54" s="9">
        <f>SUM(D47:D53)</f>
        <v>0</v>
      </c>
      <c r="E54" s="10">
        <f t="shared" si="5"/>
        <v>0</v>
      </c>
      <c r="F54" s="11">
        <v>0.05</v>
      </c>
    </row>
    <row r="55" spans="1:6" x14ac:dyDescent="0.35">
      <c r="A55" s="4" t="s">
        <v>67</v>
      </c>
      <c r="B55" s="4" t="s">
        <v>68</v>
      </c>
      <c r="C55" s="5">
        <v>0</v>
      </c>
      <c r="D55" s="6">
        <f t="shared" ref="D55:D62" si="7">C55*12</f>
        <v>0</v>
      </c>
      <c r="E55" s="7">
        <f t="shared" si="5"/>
        <v>0</v>
      </c>
      <c r="F55" s="4"/>
    </row>
    <row r="56" spans="1:6" x14ac:dyDescent="0.35">
      <c r="A56" s="4" t="s">
        <v>67</v>
      </c>
      <c r="B56" s="4" t="s">
        <v>69</v>
      </c>
      <c r="C56" s="5">
        <v>0</v>
      </c>
      <c r="D56" s="6">
        <f t="shared" si="7"/>
        <v>0</v>
      </c>
      <c r="E56" s="7">
        <f t="shared" si="5"/>
        <v>0</v>
      </c>
      <c r="F56" s="4"/>
    </row>
    <row r="57" spans="1:6" x14ac:dyDescent="0.35">
      <c r="A57" s="4" t="s">
        <v>67</v>
      </c>
      <c r="B57" s="4" t="s">
        <v>70</v>
      </c>
      <c r="C57" s="5">
        <v>0</v>
      </c>
      <c r="D57" s="6">
        <f t="shared" si="7"/>
        <v>0</v>
      </c>
      <c r="E57" s="7">
        <f t="shared" si="5"/>
        <v>0</v>
      </c>
      <c r="F57" s="4"/>
    </row>
    <row r="58" spans="1:6" x14ac:dyDescent="0.35">
      <c r="A58" s="4" t="s">
        <v>67</v>
      </c>
      <c r="B58" s="4" t="s">
        <v>71</v>
      </c>
      <c r="C58" s="5">
        <v>0</v>
      </c>
      <c r="D58" s="6">
        <f t="shared" si="7"/>
        <v>0</v>
      </c>
      <c r="E58" s="7">
        <f t="shared" si="5"/>
        <v>0</v>
      </c>
      <c r="F58" s="4"/>
    </row>
    <row r="59" spans="1:6" x14ac:dyDescent="0.35">
      <c r="A59" s="4" t="s">
        <v>67</v>
      </c>
      <c r="B59" s="4" t="s">
        <v>72</v>
      </c>
      <c r="C59" s="5">
        <v>0</v>
      </c>
      <c r="D59" s="6">
        <f t="shared" si="7"/>
        <v>0</v>
      </c>
      <c r="E59" s="7">
        <f t="shared" si="5"/>
        <v>0</v>
      </c>
      <c r="F59" s="4"/>
    </row>
    <row r="60" spans="1:6" x14ac:dyDescent="0.35">
      <c r="A60" s="4" t="s">
        <v>67</v>
      </c>
      <c r="B60" s="4" t="s">
        <v>73</v>
      </c>
      <c r="C60" s="5">
        <v>0</v>
      </c>
      <c r="D60" s="6">
        <f t="shared" si="7"/>
        <v>0</v>
      </c>
      <c r="E60" s="7">
        <f t="shared" si="5"/>
        <v>0</v>
      </c>
      <c r="F60" s="4"/>
    </row>
    <row r="61" spans="1:6" x14ac:dyDescent="0.35">
      <c r="A61" s="4" t="s">
        <v>67</v>
      </c>
      <c r="B61" s="4" t="s">
        <v>74</v>
      </c>
      <c r="C61" s="5">
        <v>0</v>
      </c>
      <c r="D61" s="6">
        <f t="shared" si="7"/>
        <v>0</v>
      </c>
      <c r="E61" s="7">
        <f t="shared" si="5"/>
        <v>0</v>
      </c>
      <c r="F61" s="4"/>
    </row>
    <row r="62" spans="1:6" x14ac:dyDescent="0.35">
      <c r="A62" s="4" t="s">
        <v>67</v>
      </c>
      <c r="B62" s="4" t="s">
        <v>75</v>
      </c>
      <c r="C62" s="5">
        <v>0</v>
      </c>
      <c r="D62" s="6">
        <f t="shared" si="7"/>
        <v>0</v>
      </c>
      <c r="E62" s="7">
        <f t="shared" si="5"/>
        <v>0</v>
      </c>
      <c r="F62" s="4"/>
    </row>
    <row r="63" spans="1:6" x14ac:dyDescent="0.35">
      <c r="A63" s="8" t="s">
        <v>76</v>
      </c>
      <c r="B63" s="8"/>
      <c r="C63" s="9">
        <f>SUM(C55:C62)</f>
        <v>0</v>
      </c>
      <c r="D63" s="9">
        <f>SUM(D55:D62)</f>
        <v>0</v>
      </c>
      <c r="E63" s="10">
        <f t="shared" si="5"/>
        <v>0</v>
      </c>
      <c r="F63" s="11">
        <v>0.04</v>
      </c>
    </row>
    <row r="64" spans="1:6" x14ac:dyDescent="0.35">
      <c r="A64" s="4" t="s">
        <v>77</v>
      </c>
      <c r="B64" s="4" t="s">
        <v>78</v>
      </c>
      <c r="C64" s="5">
        <v>0</v>
      </c>
      <c r="D64" s="6">
        <f t="shared" ref="D64:D75" si="8">C64*12</f>
        <v>0</v>
      </c>
      <c r="E64" s="7">
        <f t="shared" si="5"/>
        <v>0</v>
      </c>
      <c r="F64" s="4"/>
    </row>
    <row r="65" spans="1:6" x14ac:dyDescent="0.35">
      <c r="A65" s="4" t="s">
        <v>77</v>
      </c>
      <c r="B65" s="4" t="s">
        <v>79</v>
      </c>
      <c r="C65" s="5">
        <v>0</v>
      </c>
      <c r="D65" s="6">
        <f t="shared" si="8"/>
        <v>0</v>
      </c>
      <c r="E65" s="7">
        <f t="shared" si="5"/>
        <v>0</v>
      </c>
      <c r="F65" s="4"/>
    </row>
    <row r="66" spans="1:6" x14ac:dyDescent="0.35">
      <c r="A66" s="4" t="s">
        <v>77</v>
      </c>
      <c r="B66" s="4" t="s">
        <v>80</v>
      </c>
      <c r="C66" s="5">
        <v>0</v>
      </c>
      <c r="D66" s="6">
        <f t="shared" si="8"/>
        <v>0</v>
      </c>
      <c r="E66" s="7">
        <f t="shared" si="5"/>
        <v>0</v>
      </c>
      <c r="F66" s="4"/>
    </row>
    <row r="67" spans="1:6" x14ac:dyDescent="0.35">
      <c r="A67" s="4" t="s">
        <v>77</v>
      </c>
      <c r="B67" s="4" t="s">
        <v>81</v>
      </c>
      <c r="C67" s="5">
        <v>0</v>
      </c>
      <c r="D67" s="6">
        <f t="shared" si="8"/>
        <v>0</v>
      </c>
      <c r="E67" s="7">
        <f t="shared" si="5"/>
        <v>0</v>
      </c>
      <c r="F67" s="4"/>
    </row>
    <row r="68" spans="1:6" x14ac:dyDescent="0.35">
      <c r="A68" s="4" t="s">
        <v>77</v>
      </c>
      <c r="B68" s="4" t="s">
        <v>82</v>
      </c>
      <c r="C68" s="5">
        <v>0</v>
      </c>
      <c r="D68" s="6">
        <f t="shared" si="8"/>
        <v>0</v>
      </c>
      <c r="E68" s="7">
        <f t="shared" si="5"/>
        <v>0</v>
      </c>
      <c r="F68" s="4"/>
    </row>
    <row r="69" spans="1:6" x14ac:dyDescent="0.35">
      <c r="A69" s="4" t="s">
        <v>77</v>
      </c>
      <c r="B69" s="4" t="s">
        <v>83</v>
      </c>
      <c r="C69" s="5">
        <v>0</v>
      </c>
      <c r="D69" s="6">
        <f t="shared" si="8"/>
        <v>0</v>
      </c>
      <c r="E69" s="7">
        <f t="shared" si="5"/>
        <v>0</v>
      </c>
      <c r="F69" s="4"/>
    </row>
    <row r="70" spans="1:6" x14ac:dyDescent="0.35">
      <c r="A70" s="4" t="s">
        <v>77</v>
      </c>
      <c r="B70" s="4" t="s">
        <v>84</v>
      </c>
      <c r="C70" s="5">
        <v>0</v>
      </c>
      <c r="D70" s="6">
        <f t="shared" si="8"/>
        <v>0</v>
      </c>
      <c r="E70" s="7">
        <f t="shared" si="5"/>
        <v>0</v>
      </c>
      <c r="F70" s="4"/>
    </row>
    <row r="71" spans="1:6" x14ac:dyDescent="0.35">
      <c r="A71" s="4" t="s">
        <v>77</v>
      </c>
      <c r="B71" s="4" t="s">
        <v>85</v>
      </c>
      <c r="C71" s="5">
        <v>0</v>
      </c>
      <c r="D71" s="6">
        <f t="shared" si="8"/>
        <v>0</v>
      </c>
      <c r="E71" s="7">
        <f t="shared" si="5"/>
        <v>0</v>
      </c>
      <c r="F71" s="4"/>
    </row>
    <row r="72" spans="1:6" x14ac:dyDescent="0.35">
      <c r="A72" s="4" t="s">
        <v>77</v>
      </c>
      <c r="B72" s="4" t="s">
        <v>86</v>
      </c>
      <c r="C72" s="5">
        <v>0</v>
      </c>
      <c r="D72" s="6">
        <f t="shared" si="8"/>
        <v>0</v>
      </c>
      <c r="E72" s="7">
        <f t="shared" si="5"/>
        <v>0</v>
      </c>
      <c r="F72" s="4"/>
    </row>
    <row r="73" spans="1:6" x14ac:dyDescent="0.35">
      <c r="A73" s="4" t="s">
        <v>77</v>
      </c>
      <c r="B73" s="4" t="s">
        <v>87</v>
      </c>
      <c r="C73" s="5">
        <v>0</v>
      </c>
      <c r="D73" s="6">
        <f t="shared" si="8"/>
        <v>0</v>
      </c>
      <c r="E73" s="7">
        <f t="shared" ref="E73:E104" si="9">IF($B$7=0,0,D73/$B$7)</f>
        <v>0</v>
      </c>
      <c r="F73" s="4"/>
    </row>
    <row r="74" spans="1:6" x14ac:dyDescent="0.35">
      <c r="A74" s="4" t="s">
        <v>77</v>
      </c>
      <c r="B74" s="4" t="s">
        <v>88</v>
      </c>
      <c r="C74" s="5">
        <v>0</v>
      </c>
      <c r="D74" s="6">
        <f t="shared" si="8"/>
        <v>0</v>
      </c>
      <c r="E74" s="7">
        <f t="shared" si="9"/>
        <v>0</v>
      </c>
      <c r="F74" s="4"/>
    </row>
    <row r="75" spans="1:6" x14ac:dyDescent="0.35">
      <c r="A75" s="4" t="s">
        <v>77</v>
      </c>
      <c r="B75" s="4" t="s">
        <v>89</v>
      </c>
      <c r="C75" s="5">
        <v>0</v>
      </c>
      <c r="D75" s="6">
        <f t="shared" si="8"/>
        <v>0</v>
      </c>
      <c r="E75" s="7">
        <f t="shared" si="9"/>
        <v>0</v>
      </c>
      <c r="F75" s="4"/>
    </row>
    <row r="76" spans="1:6" x14ac:dyDescent="0.35">
      <c r="A76" s="8" t="s">
        <v>90</v>
      </c>
      <c r="B76" s="8"/>
      <c r="C76" s="9">
        <f>SUM(C64:C75)</f>
        <v>0</v>
      </c>
      <c r="D76" s="9">
        <f>SUM(D64:D75)</f>
        <v>0</v>
      </c>
      <c r="E76" s="10">
        <f t="shared" si="9"/>
        <v>0</v>
      </c>
      <c r="F76" s="11">
        <v>0.08</v>
      </c>
    </row>
    <row r="77" spans="1:6" x14ac:dyDescent="0.35">
      <c r="A77" s="4" t="s">
        <v>91</v>
      </c>
      <c r="B77" s="4" t="s">
        <v>92</v>
      </c>
      <c r="C77" s="5">
        <v>0</v>
      </c>
      <c r="D77" s="6">
        <f t="shared" ref="D77:D83" si="10">C77*12</f>
        <v>0</v>
      </c>
      <c r="E77" s="7">
        <f t="shared" si="9"/>
        <v>0</v>
      </c>
      <c r="F77" s="4"/>
    </row>
    <row r="78" spans="1:6" x14ac:dyDescent="0.35">
      <c r="A78" s="4" t="s">
        <v>91</v>
      </c>
      <c r="B78" s="4" t="s">
        <v>93</v>
      </c>
      <c r="C78" s="5">
        <v>0</v>
      </c>
      <c r="D78" s="6">
        <f t="shared" si="10"/>
        <v>0</v>
      </c>
      <c r="E78" s="7">
        <f t="shared" si="9"/>
        <v>0</v>
      </c>
      <c r="F78" s="4"/>
    </row>
    <row r="79" spans="1:6" x14ac:dyDescent="0.35">
      <c r="A79" s="4" t="s">
        <v>91</v>
      </c>
      <c r="B79" s="4" t="s">
        <v>94</v>
      </c>
      <c r="C79" s="5">
        <v>0</v>
      </c>
      <c r="D79" s="6">
        <f t="shared" si="10"/>
        <v>0</v>
      </c>
      <c r="E79" s="7">
        <f t="shared" si="9"/>
        <v>0</v>
      </c>
      <c r="F79" s="4"/>
    </row>
    <row r="80" spans="1:6" x14ac:dyDescent="0.35">
      <c r="A80" s="4" t="s">
        <v>91</v>
      </c>
      <c r="B80" s="4" t="s">
        <v>95</v>
      </c>
      <c r="C80" s="5">
        <v>0</v>
      </c>
      <c r="D80" s="6">
        <f t="shared" si="10"/>
        <v>0</v>
      </c>
      <c r="E80" s="7">
        <f t="shared" si="9"/>
        <v>0</v>
      </c>
      <c r="F80" s="4"/>
    </row>
    <row r="81" spans="1:6" x14ac:dyDescent="0.35">
      <c r="A81" s="4" t="s">
        <v>91</v>
      </c>
      <c r="B81" s="4" t="s">
        <v>96</v>
      </c>
      <c r="C81" s="5">
        <v>0</v>
      </c>
      <c r="D81" s="6">
        <f t="shared" si="10"/>
        <v>0</v>
      </c>
      <c r="E81" s="7">
        <f t="shared" si="9"/>
        <v>0</v>
      </c>
      <c r="F81" s="4"/>
    </row>
    <row r="82" spans="1:6" x14ac:dyDescent="0.35">
      <c r="A82" s="4" t="s">
        <v>91</v>
      </c>
      <c r="B82" s="4" t="s">
        <v>97</v>
      </c>
      <c r="C82" s="5">
        <v>0</v>
      </c>
      <c r="D82" s="6">
        <f t="shared" si="10"/>
        <v>0</v>
      </c>
      <c r="E82" s="7">
        <f t="shared" si="9"/>
        <v>0</v>
      </c>
      <c r="F82" s="4"/>
    </row>
    <row r="83" spans="1:6" x14ac:dyDescent="0.35">
      <c r="A83" s="4" t="s">
        <v>91</v>
      </c>
      <c r="B83" s="4" t="s">
        <v>98</v>
      </c>
      <c r="C83" s="5">
        <v>0</v>
      </c>
      <c r="D83" s="6">
        <f t="shared" si="10"/>
        <v>0</v>
      </c>
      <c r="E83" s="7">
        <f t="shared" si="9"/>
        <v>0</v>
      </c>
      <c r="F83" s="4"/>
    </row>
    <row r="84" spans="1:6" x14ac:dyDescent="0.35">
      <c r="A84" s="8" t="s">
        <v>99</v>
      </c>
      <c r="B84" s="8"/>
      <c r="C84" s="9">
        <f>SUM(C77:C83)</f>
        <v>0</v>
      </c>
      <c r="D84" s="9">
        <f>SUM(D77:D83)</f>
        <v>0</v>
      </c>
      <c r="E84" s="10">
        <f t="shared" si="9"/>
        <v>0</v>
      </c>
      <c r="F84" s="11">
        <v>0.08</v>
      </c>
    </row>
    <row r="85" spans="1:6" x14ac:dyDescent="0.35">
      <c r="A85" s="4" t="s">
        <v>100</v>
      </c>
      <c r="B85" s="4" t="s">
        <v>101</v>
      </c>
      <c r="C85" s="5">
        <v>0</v>
      </c>
      <c r="D85" s="6">
        <f t="shared" ref="D85:D93" si="11">C85*12</f>
        <v>0</v>
      </c>
      <c r="E85" s="7">
        <f t="shared" si="9"/>
        <v>0</v>
      </c>
      <c r="F85" s="4"/>
    </row>
    <row r="86" spans="1:6" x14ac:dyDescent="0.35">
      <c r="A86" s="4" t="s">
        <v>100</v>
      </c>
      <c r="B86" s="4" t="s">
        <v>102</v>
      </c>
      <c r="C86" s="5">
        <v>0</v>
      </c>
      <c r="D86" s="6">
        <f t="shared" si="11"/>
        <v>0</v>
      </c>
      <c r="E86" s="7">
        <f t="shared" si="9"/>
        <v>0</v>
      </c>
      <c r="F86" s="4"/>
    </row>
    <row r="87" spans="1:6" x14ac:dyDescent="0.35">
      <c r="A87" s="4" t="s">
        <v>100</v>
      </c>
      <c r="B87" s="4" t="s">
        <v>103</v>
      </c>
      <c r="C87" s="5">
        <v>0</v>
      </c>
      <c r="D87" s="6">
        <f t="shared" si="11"/>
        <v>0</v>
      </c>
      <c r="E87" s="7">
        <f t="shared" si="9"/>
        <v>0</v>
      </c>
      <c r="F87" s="4"/>
    </row>
    <row r="88" spans="1:6" x14ac:dyDescent="0.35">
      <c r="A88" s="4" t="s">
        <v>100</v>
      </c>
      <c r="B88" s="4" t="s">
        <v>104</v>
      </c>
      <c r="C88" s="5">
        <v>0</v>
      </c>
      <c r="D88" s="6">
        <f t="shared" si="11"/>
        <v>0</v>
      </c>
      <c r="E88" s="7">
        <f t="shared" si="9"/>
        <v>0</v>
      </c>
      <c r="F88" s="4"/>
    </row>
    <row r="89" spans="1:6" x14ac:dyDescent="0.35">
      <c r="A89" s="4" t="s">
        <v>100</v>
      </c>
      <c r="B89" s="4" t="s">
        <v>105</v>
      </c>
      <c r="C89" s="5">
        <v>0</v>
      </c>
      <c r="D89" s="6">
        <f t="shared" si="11"/>
        <v>0</v>
      </c>
      <c r="E89" s="7">
        <f t="shared" si="9"/>
        <v>0</v>
      </c>
      <c r="F89" s="4"/>
    </row>
    <row r="90" spans="1:6" x14ac:dyDescent="0.35">
      <c r="A90" s="4" t="s">
        <v>100</v>
      </c>
      <c r="B90" s="4" t="s">
        <v>106</v>
      </c>
      <c r="C90" s="5">
        <v>0</v>
      </c>
      <c r="D90" s="6">
        <f t="shared" si="11"/>
        <v>0</v>
      </c>
      <c r="E90" s="7">
        <f t="shared" si="9"/>
        <v>0</v>
      </c>
      <c r="F90" s="4"/>
    </row>
    <row r="91" spans="1:6" x14ac:dyDescent="0.35">
      <c r="A91" s="4" t="s">
        <v>100</v>
      </c>
      <c r="B91" s="4" t="s">
        <v>107</v>
      </c>
      <c r="C91" s="5">
        <v>0</v>
      </c>
      <c r="D91" s="6">
        <f t="shared" si="11"/>
        <v>0</v>
      </c>
      <c r="E91" s="7">
        <f t="shared" si="9"/>
        <v>0</v>
      </c>
      <c r="F91" s="4"/>
    </row>
    <row r="92" spans="1:6" x14ac:dyDescent="0.35">
      <c r="A92" s="4" t="s">
        <v>100</v>
      </c>
      <c r="B92" s="4" t="s">
        <v>108</v>
      </c>
      <c r="C92" s="5">
        <v>0</v>
      </c>
      <c r="D92" s="6">
        <f t="shared" si="11"/>
        <v>0</v>
      </c>
      <c r="E92" s="7">
        <f t="shared" si="9"/>
        <v>0</v>
      </c>
      <c r="F92" s="4"/>
    </row>
    <row r="93" spans="1:6" x14ac:dyDescent="0.35">
      <c r="A93" s="4" t="s">
        <v>100</v>
      </c>
      <c r="B93" s="4" t="s">
        <v>109</v>
      </c>
      <c r="C93" s="5">
        <v>0</v>
      </c>
      <c r="D93" s="6">
        <f t="shared" si="11"/>
        <v>0</v>
      </c>
      <c r="E93" s="7">
        <f t="shared" si="9"/>
        <v>0</v>
      </c>
      <c r="F93" s="4"/>
    </row>
    <row r="94" spans="1:6" x14ac:dyDescent="0.35">
      <c r="A94" s="8" t="s">
        <v>110</v>
      </c>
      <c r="B94" s="8"/>
      <c r="C94" s="9">
        <f>SUM(C85:C93)</f>
        <v>0</v>
      </c>
      <c r="D94" s="9">
        <f>SUM(D85:D93)</f>
        <v>0</v>
      </c>
      <c r="E94" s="10">
        <f t="shared" si="9"/>
        <v>0</v>
      </c>
      <c r="F94" s="11">
        <v>0.03</v>
      </c>
    </row>
    <row r="95" spans="1:6" x14ac:dyDescent="0.35">
      <c r="A95" s="4" t="s">
        <v>111</v>
      </c>
      <c r="B95" s="4" t="s">
        <v>112</v>
      </c>
      <c r="C95" s="5">
        <v>0</v>
      </c>
      <c r="D95" s="6">
        <f t="shared" ref="D95:D102" si="12">C95*12</f>
        <v>0</v>
      </c>
      <c r="E95" s="7">
        <f t="shared" si="9"/>
        <v>0</v>
      </c>
      <c r="F95" s="4"/>
    </row>
    <row r="96" spans="1:6" x14ac:dyDescent="0.35">
      <c r="A96" s="4" t="s">
        <v>111</v>
      </c>
      <c r="B96" s="4" t="s">
        <v>113</v>
      </c>
      <c r="C96" s="5">
        <v>0</v>
      </c>
      <c r="D96" s="6">
        <f t="shared" si="12"/>
        <v>0</v>
      </c>
      <c r="E96" s="7">
        <f t="shared" si="9"/>
        <v>0</v>
      </c>
      <c r="F96" s="4"/>
    </row>
    <row r="97" spans="1:6" x14ac:dyDescent="0.35">
      <c r="A97" s="4" t="s">
        <v>111</v>
      </c>
      <c r="B97" s="4" t="s">
        <v>114</v>
      </c>
      <c r="C97" s="5">
        <v>0</v>
      </c>
      <c r="D97" s="6">
        <f t="shared" si="12"/>
        <v>0</v>
      </c>
      <c r="E97" s="7">
        <f t="shared" si="9"/>
        <v>0</v>
      </c>
      <c r="F97" s="4"/>
    </row>
    <row r="98" spans="1:6" x14ac:dyDescent="0.35">
      <c r="A98" s="4" t="s">
        <v>111</v>
      </c>
      <c r="B98" s="4" t="s">
        <v>115</v>
      </c>
      <c r="C98" s="5">
        <v>0</v>
      </c>
      <c r="D98" s="6">
        <f t="shared" si="12"/>
        <v>0</v>
      </c>
      <c r="E98" s="7">
        <f t="shared" si="9"/>
        <v>0</v>
      </c>
      <c r="F98" s="4"/>
    </row>
    <row r="99" spans="1:6" x14ac:dyDescent="0.35">
      <c r="A99" s="4" t="s">
        <v>111</v>
      </c>
      <c r="B99" s="4" t="s">
        <v>116</v>
      </c>
      <c r="C99" s="5">
        <v>0</v>
      </c>
      <c r="D99" s="6">
        <f t="shared" si="12"/>
        <v>0</v>
      </c>
      <c r="E99" s="7">
        <f t="shared" si="9"/>
        <v>0</v>
      </c>
      <c r="F99" s="4"/>
    </row>
    <row r="100" spans="1:6" x14ac:dyDescent="0.35">
      <c r="A100" s="4" t="s">
        <v>111</v>
      </c>
      <c r="B100" s="4" t="s">
        <v>117</v>
      </c>
      <c r="C100" s="5">
        <v>0</v>
      </c>
      <c r="D100" s="6">
        <f t="shared" si="12"/>
        <v>0</v>
      </c>
      <c r="E100" s="7">
        <f t="shared" si="9"/>
        <v>0</v>
      </c>
      <c r="F100" s="4"/>
    </row>
    <row r="101" spans="1:6" x14ac:dyDescent="0.35">
      <c r="A101" s="4" t="s">
        <v>111</v>
      </c>
      <c r="B101" s="4" t="s">
        <v>118</v>
      </c>
      <c r="C101" s="5">
        <v>0</v>
      </c>
      <c r="D101" s="6">
        <f t="shared" si="12"/>
        <v>0</v>
      </c>
      <c r="E101" s="7">
        <f t="shared" si="9"/>
        <v>0</v>
      </c>
      <c r="F101" s="4"/>
    </row>
    <row r="102" spans="1:6" x14ac:dyDescent="0.35">
      <c r="A102" s="4" t="s">
        <v>111</v>
      </c>
      <c r="B102" s="4" t="s">
        <v>119</v>
      </c>
      <c r="C102" s="5">
        <v>0</v>
      </c>
      <c r="D102" s="6">
        <f t="shared" si="12"/>
        <v>0</v>
      </c>
      <c r="E102" s="7">
        <f t="shared" si="9"/>
        <v>0</v>
      </c>
      <c r="F102" s="4"/>
    </row>
    <row r="103" spans="1:6" x14ac:dyDescent="0.35">
      <c r="A103" s="8" t="s">
        <v>120</v>
      </c>
      <c r="B103" s="8"/>
      <c r="C103" s="9">
        <f>SUM(C95:C102)</f>
        <v>0</v>
      </c>
      <c r="D103" s="9">
        <f>SUM(D95:D102)</f>
        <v>0</v>
      </c>
      <c r="E103" s="10">
        <f t="shared" si="9"/>
        <v>0</v>
      </c>
      <c r="F103" s="11">
        <v>0.03</v>
      </c>
    </row>
    <row r="104" spans="1:6" x14ac:dyDescent="0.35">
      <c r="A104" s="4" t="s">
        <v>121</v>
      </c>
      <c r="B104" s="4" t="s">
        <v>122</v>
      </c>
      <c r="C104" s="5">
        <v>0</v>
      </c>
      <c r="D104" s="6">
        <f t="shared" ref="D104:D109" si="13">C104*12</f>
        <v>0</v>
      </c>
      <c r="E104" s="7">
        <f t="shared" si="9"/>
        <v>0</v>
      </c>
      <c r="F104" s="4"/>
    </row>
    <row r="105" spans="1:6" x14ac:dyDescent="0.35">
      <c r="A105" s="4" t="s">
        <v>121</v>
      </c>
      <c r="B105" s="4" t="s">
        <v>123</v>
      </c>
      <c r="C105" s="5">
        <v>0</v>
      </c>
      <c r="D105" s="6">
        <f t="shared" si="13"/>
        <v>0</v>
      </c>
      <c r="E105" s="7">
        <f t="shared" ref="E105:E131" si="14">IF($B$7=0,0,D105/$B$7)</f>
        <v>0</v>
      </c>
      <c r="F105" s="4"/>
    </row>
    <row r="106" spans="1:6" x14ac:dyDescent="0.35">
      <c r="A106" s="4" t="s">
        <v>121</v>
      </c>
      <c r="B106" s="4" t="s">
        <v>124</v>
      </c>
      <c r="C106" s="5">
        <v>0</v>
      </c>
      <c r="D106" s="6">
        <f t="shared" si="13"/>
        <v>0</v>
      </c>
      <c r="E106" s="7">
        <f t="shared" si="14"/>
        <v>0</v>
      </c>
      <c r="F106" s="4"/>
    </row>
    <row r="107" spans="1:6" x14ac:dyDescent="0.35">
      <c r="A107" s="4" t="s">
        <v>121</v>
      </c>
      <c r="B107" s="4" t="s">
        <v>125</v>
      </c>
      <c r="C107" s="5">
        <v>0</v>
      </c>
      <c r="D107" s="6">
        <f t="shared" si="13"/>
        <v>0</v>
      </c>
      <c r="E107" s="7">
        <f t="shared" si="14"/>
        <v>0</v>
      </c>
      <c r="F107" s="4"/>
    </row>
    <row r="108" spans="1:6" x14ac:dyDescent="0.35">
      <c r="A108" s="4" t="s">
        <v>121</v>
      </c>
      <c r="B108" s="4" t="s">
        <v>126</v>
      </c>
      <c r="C108" s="5">
        <v>0</v>
      </c>
      <c r="D108" s="6">
        <f t="shared" si="13"/>
        <v>0</v>
      </c>
      <c r="E108" s="7">
        <f t="shared" si="14"/>
        <v>0</v>
      </c>
      <c r="F108" s="4"/>
    </row>
    <row r="109" spans="1:6" x14ac:dyDescent="0.35">
      <c r="A109" s="4" t="s">
        <v>121</v>
      </c>
      <c r="B109" s="4" t="s">
        <v>127</v>
      </c>
      <c r="C109" s="5">
        <v>0</v>
      </c>
      <c r="D109" s="6">
        <f t="shared" si="13"/>
        <v>0</v>
      </c>
      <c r="E109" s="7">
        <f t="shared" si="14"/>
        <v>0</v>
      </c>
      <c r="F109" s="4"/>
    </row>
    <row r="110" spans="1:6" x14ac:dyDescent="0.35">
      <c r="A110" s="8" t="s">
        <v>128</v>
      </c>
      <c r="B110" s="8"/>
      <c r="C110" s="9">
        <f>SUM(C104:C109)</f>
        <v>0</v>
      </c>
      <c r="D110" s="9">
        <f>SUM(D104:D109)</f>
        <v>0</v>
      </c>
      <c r="E110" s="10">
        <f t="shared" si="14"/>
        <v>0</v>
      </c>
      <c r="F110" s="11">
        <v>0.02</v>
      </c>
    </row>
    <row r="111" spans="1:6" x14ac:dyDescent="0.35">
      <c r="A111" s="4" t="s">
        <v>129</v>
      </c>
      <c r="B111" s="4" t="s">
        <v>130</v>
      </c>
      <c r="C111" s="5">
        <v>0</v>
      </c>
      <c r="D111" s="6">
        <f>C111*12</f>
        <v>0</v>
      </c>
      <c r="E111" s="7">
        <f t="shared" si="14"/>
        <v>0</v>
      </c>
      <c r="F111" s="4"/>
    </row>
    <row r="112" spans="1:6" x14ac:dyDescent="0.35">
      <c r="A112" s="4" t="s">
        <v>129</v>
      </c>
      <c r="B112" s="4" t="s">
        <v>131</v>
      </c>
      <c r="C112" s="5">
        <v>0</v>
      </c>
      <c r="D112" s="6">
        <f>C112*12</f>
        <v>0</v>
      </c>
      <c r="E112" s="7">
        <f t="shared" si="14"/>
        <v>0</v>
      </c>
      <c r="F112" s="4"/>
    </row>
    <row r="113" spans="1:6" x14ac:dyDescent="0.35">
      <c r="A113" s="4" t="s">
        <v>129</v>
      </c>
      <c r="B113" s="4" t="s">
        <v>132</v>
      </c>
      <c r="C113" s="5">
        <v>0</v>
      </c>
      <c r="D113" s="6">
        <f>C113*12</f>
        <v>0</v>
      </c>
      <c r="E113" s="7">
        <f t="shared" si="14"/>
        <v>0</v>
      </c>
      <c r="F113" s="4"/>
    </row>
    <row r="114" spans="1:6" x14ac:dyDescent="0.35">
      <c r="A114" s="8" t="s">
        <v>133</v>
      </c>
      <c r="B114" s="8"/>
      <c r="C114" s="9">
        <f>SUM(C111:C113)</f>
        <v>0</v>
      </c>
      <c r="D114" s="9">
        <f>SUM(D111:D113)</f>
        <v>0</v>
      </c>
      <c r="E114" s="10">
        <f t="shared" si="14"/>
        <v>0</v>
      </c>
      <c r="F114" s="11">
        <v>0.02</v>
      </c>
    </row>
    <row r="115" spans="1:6" x14ac:dyDescent="0.35">
      <c r="A115" s="4" t="s">
        <v>134</v>
      </c>
      <c r="B115" s="4" t="s">
        <v>135</v>
      </c>
      <c r="C115" s="5">
        <v>0</v>
      </c>
      <c r="D115" s="6">
        <f t="shared" ref="D115:D120" si="15">C115*12</f>
        <v>0</v>
      </c>
      <c r="E115" s="7">
        <f t="shared" si="14"/>
        <v>0</v>
      </c>
      <c r="F115" s="4"/>
    </row>
    <row r="116" spans="1:6" x14ac:dyDescent="0.35">
      <c r="A116" s="4" t="s">
        <v>134</v>
      </c>
      <c r="B116" s="4" t="s">
        <v>136</v>
      </c>
      <c r="C116" s="5">
        <v>0</v>
      </c>
      <c r="D116" s="6">
        <f t="shared" si="15"/>
        <v>0</v>
      </c>
      <c r="E116" s="7">
        <f t="shared" si="14"/>
        <v>0</v>
      </c>
      <c r="F116" s="4"/>
    </row>
    <row r="117" spans="1:6" x14ac:dyDescent="0.35">
      <c r="A117" s="4" t="s">
        <v>134</v>
      </c>
      <c r="B117" s="4" t="s">
        <v>137</v>
      </c>
      <c r="C117" s="5">
        <v>0</v>
      </c>
      <c r="D117" s="6">
        <f t="shared" si="15"/>
        <v>0</v>
      </c>
      <c r="E117" s="7">
        <f t="shared" si="14"/>
        <v>0</v>
      </c>
      <c r="F117" s="4"/>
    </row>
    <row r="118" spans="1:6" x14ac:dyDescent="0.35">
      <c r="A118" s="4" t="s">
        <v>134</v>
      </c>
      <c r="B118" s="4" t="s">
        <v>138</v>
      </c>
      <c r="C118" s="5">
        <v>0</v>
      </c>
      <c r="D118" s="6">
        <f t="shared" si="15"/>
        <v>0</v>
      </c>
      <c r="E118" s="7">
        <f t="shared" si="14"/>
        <v>0</v>
      </c>
      <c r="F118" s="4"/>
    </row>
    <row r="119" spans="1:6" x14ac:dyDescent="0.35">
      <c r="A119" s="4" t="s">
        <v>134</v>
      </c>
      <c r="B119" s="4" t="s">
        <v>139</v>
      </c>
      <c r="C119" s="5">
        <v>0</v>
      </c>
      <c r="D119" s="6">
        <f t="shared" si="15"/>
        <v>0</v>
      </c>
      <c r="E119" s="7">
        <f t="shared" si="14"/>
        <v>0</v>
      </c>
      <c r="F119" s="4"/>
    </row>
    <row r="120" spans="1:6" x14ac:dyDescent="0.35">
      <c r="A120" s="4" t="s">
        <v>134</v>
      </c>
      <c r="B120" s="4" t="s">
        <v>140</v>
      </c>
      <c r="C120" s="5">
        <v>0</v>
      </c>
      <c r="D120" s="6">
        <f t="shared" si="15"/>
        <v>0</v>
      </c>
      <c r="E120" s="7">
        <f t="shared" si="14"/>
        <v>0</v>
      </c>
      <c r="F120" s="4"/>
    </row>
    <row r="121" spans="1:6" x14ac:dyDescent="0.35">
      <c r="A121" s="8" t="s">
        <v>141</v>
      </c>
      <c r="B121" s="8"/>
      <c r="C121" s="9">
        <f>SUM(C115:C120)</f>
        <v>0</v>
      </c>
      <c r="D121" s="9">
        <f>SUM(D115:D120)</f>
        <v>0</v>
      </c>
      <c r="E121" s="10">
        <f t="shared" si="14"/>
        <v>0</v>
      </c>
      <c r="F121" s="11">
        <v>0.05</v>
      </c>
    </row>
    <row r="122" spans="1:6" x14ac:dyDescent="0.35">
      <c r="A122" s="4" t="s">
        <v>142</v>
      </c>
      <c r="B122" s="4" t="s">
        <v>143</v>
      </c>
      <c r="C122" s="5">
        <v>0</v>
      </c>
      <c r="D122" s="6">
        <f t="shared" ref="D122:D129" si="16">C122*12</f>
        <v>0</v>
      </c>
      <c r="E122" s="7">
        <f t="shared" si="14"/>
        <v>0</v>
      </c>
      <c r="F122" s="4"/>
    </row>
    <row r="123" spans="1:6" x14ac:dyDescent="0.35">
      <c r="A123" s="4" t="s">
        <v>142</v>
      </c>
      <c r="B123" s="4" t="s">
        <v>144</v>
      </c>
      <c r="C123" s="5">
        <v>0</v>
      </c>
      <c r="D123" s="6">
        <f t="shared" si="16"/>
        <v>0</v>
      </c>
      <c r="E123" s="7">
        <f t="shared" si="14"/>
        <v>0</v>
      </c>
      <c r="F123" s="4"/>
    </row>
    <row r="124" spans="1:6" x14ac:dyDescent="0.35">
      <c r="A124" s="4" t="s">
        <v>142</v>
      </c>
      <c r="B124" s="4" t="s">
        <v>145</v>
      </c>
      <c r="C124" s="5">
        <v>0</v>
      </c>
      <c r="D124" s="6">
        <f t="shared" si="16"/>
        <v>0</v>
      </c>
      <c r="E124" s="7">
        <f t="shared" si="14"/>
        <v>0</v>
      </c>
      <c r="F124" s="4"/>
    </row>
    <row r="125" spans="1:6" x14ac:dyDescent="0.35">
      <c r="A125" s="4" t="s">
        <v>142</v>
      </c>
      <c r="B125" s="4" t="s">
        <v>146</v>
      </c>
      <c r="C125" s="5">
        <v>0</v>
      </c>
      <c r="D125" s="6">
        <f t="shared" si="16"/>
        <v>0</v>
      </c>
      <c r="E125" s="7">
        <f t="shared" si="14"/>
        <v>0</v>
      </c>
      <c r="F125" s="4"/>
    </row>
    <row r="126" spans="1:6" x14ac:dyDescent="0.35">
      <c r="A126" s="4" t="s">
        <v>142</v>
      </c>
      <c r="B126" s="4" t="s">
        <v>147</v>
      </c>
      <c r="C126" s="5">
        <v>0</v>
      </c>
      <c r="D126" s="6">
        <f t="shared" si="16"/>
        <v>0</v>
      </c>
      <c r="E126" s="7">
        <f t="shared" si="14"/>
        <v>0</v>
      </c>
      <c r="F126" s="4"/>
    </row>
    <row r="127" spans="1:6" x14ac:dyDescent="0.35">
      <c r="A127" s="4" t="s">
        <v>142</v>
      </c>
      <c r="B127" s="4" t="s">
        <v>148</v>
      </c>
      <c r="C127" s="5">
        <v>0</v>
      </c>
      <c r="D127" s="6">
        <f t="shared" si="16"/>
        <v>0</v>
      </c>
      <c r="E127" s="7">
        <f t="shared" si="14"/>
        <v>0</v>
      </c>
      <c r="F127" s="4"/>
    </row>
    <row r="128" spans="1:6" x14ac:dyDescent="0.35">
      <c r="A128" s="4" t="s">
        <v>142</v>
      </c>
      <c r="B128" s="4" t="s">
        <v>149</v>
      </c>
      <c r="C128" s="5">
        <v>0</v>
      </c>
      <c r="D128" s="6">
        <f t="shared" si="16"/>
        <v>0</v>
      </c>
      <c r="E128" s="7">
        <f t="shared" si="14"/>
        <v>0</v>
      </c>
      <c r="F128" s="4"/>
    </row>
    <row r="129" spans="1:6" x14ac:dyDescent="0.35">
      <c r="A129" s="4" t="s">
        <v>142</v>
      </c>
      <c r="B129" s="4" t="s">
        <v>150</v>
      </c>
      <c r="C129" s="5">
        <v>0</v>
      </c>
      <c r="D129" s="6">
        <f t="shared" si="16"/>
        <v>0</v>
      </c>
      <c r="E129" s="7">
        <f t="shared" si="14"/>
        <v>0</v>
      </c>
      <c r="F129" s="4"/>
    </row>
    <row r="130" spans="1:6" x14ac:dyDescent="0.35">
      <c r="A130" s="8" t="s">
        <v>151</v>
      </c>
      <c r="B130" s="8"/>
      <c r="C130" s="9">
        <f>SUM(C122:C129)</f>
        <v>0</v>
      </c>
      <c r="D130" s="9">
        <f>SUM(D122:D129)</f>
        <v>0</v>
      </c>
      <c r="E130" s="10">
        <f t="shared" si="14"/>
        <v>0</v>
      </c>
      <c r="F130" s="11">
        <v>0.03</v>
      </c>
    </row>
    <row r="131" spans="1:6" x14ac:dyDescent="0.35">
      <c r="A131" s="1" t="s">
        <v>152</v>
      </c>
      <c r="B131" s="1"/>
      <c r="C131" s="12">
        <f>SUM(C17,C24,C33,C46,C54,C63,C76,C84,C94,C103,C110,C114,C121,C130)</f>
        <v>0</v>
      </c>
      <c r="D131" s="12">
        <f>SUM(D17,D24,D33,D46,D54,D63,D76,D84,D94,D103,D110,D114,D121,D130)</f>
        <v>0</v>
      </c>
      <c r="E131" s="13">
        <f t="shared" si="14"/>
        <v>0</v>
      </c>
      <c r="F131" s="1"/>
    </row>
    <row r="133" spans="1:6" x14ac:dyDescent="0.35">
      <c r="A133" s="14" t="s">
        <v>153</v>
      </c>
      <c r="B133" s="14"/>
      <c r="C133" s="15">
        <f>$B$7/12-C131</f>
        <v>6456.666666666667</v>
      </c>
      <c r="D133" s="15">
        <f>$B$7-D131</f>
        <v>77480</v>
      </c>
      <c r="E133" s="16">
        <f>IF($B$7=0,0,D133/$B$7)</f>
        <v>1</v>
      </c>
      <c r="F133" s="14"/>
    </row>
    <row r="136" spans="1:6" x14ac:dyDescent="0.35">
      <c r="A136" s="25" t="s">
        <v>154</v>
      </c>
      <c r="B136" s="26"/>
      <c r="C136" s="26"/>
      <c r="D136" s="26"/>
      <c r="E136" s="26"/>
      <c r="F136" s="26"/>
    </row>
    <row r="137" spans="1:6" x14ac:dyDescent="0.35">
      <c r="A137" s="25" t="s">
        <v>177</v>
      </c>
      <c r="B137" s="26"/>
      <c r="C137" s="26"/>
      <c r="D137" s="26"/>
      <c r="E137" s="26"/>
      <c r="F137" s="26"/>
    </row>
  </sheetData>
  <mergeCells count="5">
    <mergeCell ref="A2:F2"/>
    <mergeCell ref="A136:F136"/>
    <mergeCell ref="A137:F137"/>
    <mergeCell ref="A1:C1"/>
    <mergeCell ref="D1:F1"/>
  </mergeCells>
  <conditionalFormatting sqref="E17">
    <cfRule type="cellIs" dxfId="27" priority="1" operator="greaterThan">
      <formula>F17</formula>
    </cfRule>
    <cfRule type="cellIs" dxfId="26" priority="2" operator="lessThanOrEqual">
      <formula>F17</formula>
    </cfRule>
  </conditionalFormatting>
  <conditionalFormatting sqref="E24">
    <cfRule type="cellIs" dxfId="25" priority="3" operator="greaterThan">
      <formula>F24</formula>
    </cfRule>
    <cfRule type="cellIs" dxfId="24" priority="4" operator="lessThanOrEqual">
      <formula>F24</formula>
    </cfRule>
  </conditionalFormatting>
  <conditionalFormatting sqref="E33">
    <cfRule type="cellIs" dxfId="23" priority="5" operator="greaterThan">
      <formula>F33</formula>
    </cfRule>
    <cfRule type="cellIs" dxfId="22" priority="6" operator="lessThanOrEqual">
      <formula>F33</formula>
    </cfRule>
  </conditionalFormatting>
  <conditionalFormatting sqref="E46">
    <cfRule type="cellIs" dxfId="21" priority="7" operator="greaterThan">
      <formula>F46</formula>
    </cfRule>
    <cfRule type="cellIs" dxfId="20" priority="8" operator="lessThanOrEqual">
      <formula>F46</formula>
    </cfRule>
  </conditionalFormatting>
  <conditionalFormatting sqref="E54">
    <cfRule type="cellIs" dxfId="19" priority="9" operator="greaterThan">
      <formula>F54</formula>
    </cfRule>
    <cfRule type="cellIs" dxfId="18" priority="10" operator="lessThanOrEqual">
      <formula>F54</formula>
    </cfRule>
  </conditionalFormatting>
  <conditionalFormatting sqref="E63">
    <cfRule type="cellIs" dxfId="17" priority="11" operator="greaterThan">
      <formula>F63</formula>
    </cfRule>
    <cfRule type="cellIs" dxfId="16" priority="12" operator="lessThanOrEqual">
      <formula>F63</formula>
    </cfRule>
  </conditionalFormatting>
  <conditionalFormatting sqref="E76">
    <cfRule type="cellIs" dxfId="15" priority="13" operator="greaterThan">
      <formula>F76</formula>
    </cfRule>
    <cfRule type="cellIs" dxfId="14" priority="14" operator="lessThanOrEqual">
      <formula>F76</formula>
    </cfRule>
  </conditionalFormatting>
  <conditionalFormatting sqref="E84">
    <cfRule type="cellIs" dxfId="13" priority="15" operator="greaterThan">
      <formula>F84</formula>
    </cfRule>
    <cfRule type="cellIs" dxfId="12" priority="16" operator="lessThanOrEqual">
      <formula>F84</formula>
    </cfRule>
  </conditionalFormatting>
  <conditionalFormatting sqref="E94">
    <cfRule type="cellIs" dxfId="11" priority="17" operator="greaterThan">
      <formula>F94</formula>
    </cfRule>
    <cfRule type="cellIs" dxfId="10" priority="18" operator="lessThanOrEqual">
      <formula>F94</formula>
    </cfRule>
  </conditionalFormatting>
  <conditionalFormatting sqref="E103">
    <cfRule type="cellIs" dxfId="9" priority="19" operator="greaterThan">
      <formula>F103</formula>
    </cfRule>
    <cfRule type="cellIs" dxfId="8" priority="20" operator="lessThanOrEqual">
      <formula>F103</formula>
    </cfRule>
  </conditionalFormatting>
  <conditionalFormatting sqref="E110">
    <cfRule type="cellIs" dxfId="7" priority="21" operator="greaterThan">
      <formula>F110</formula>
    </cfRule>
    <cfRule type="cellIs" dxfId="6" priority="22" operator="lessThanOrEqual">
      <formula>F110</formula>
    </cfRule>
  </conditionalFormatting>
  <conditionalFormatting sqref="E114">
    <cfRule type="cellIs" dxfId="5" priority="23" operator="greaterThan">
      <formula>F114</formula>
    </cfRule>
    <cfRule type="cellIs" dxfId="4" priority="24" operator="lessThanOrEqual">
      <formula>F114</formula>
    </cfRule>
  </conditionalFormatting>
  <conditionalFormatting sqref="E121">
    <cfRule type="cellIs" dxfId="3" priority="25" operator="greaterThan">
      <formula>F121</formula>
    </cfRule>
    <cfRule type="cellIs" dxfId="2" priority="26" operator="lessThanOrEqual">
      <formula>F121</formula>
    </cfRule>
  </conditionalFormatting>
  <conditionalFormatting sqref="E130">
    <cfRule type="cellIs" dxfId="1" priority="27" operator="greaterThan">
      <formula>F130</formula>
    </cfRule>
    <cfRule type="cellIs" dxfId="0" priority="28" operator="lessThanOrEqual">
      <formula>F130</formula>
    </cfRule>
  </conditionalFormatting>
  <dataValidations count="1">
    <dataValidation type="decimal" operator="greaterThanOrEqual" allowBlank="1" error="Enter $0 or more." sqref="C9:C16 C18:C23 C25:C32 C34:C45 C47:C53 C55:C62 C64:C75 C77:C83 C85:C93 C95:C102 C104:C109 C111:C113 C115:C120 C122:C129" xr:uid="{00000000-0002-0000-0000-000000000000}">
      <formula1>0</formula1>
    </dataValidation>
  </dataValidation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showGridLines="0" workbookViewId="0">
      <selection activeCell="D3" sqref="D3"/>
    </sheetView>
  </sheetViews>
  <sheetFormatPr defaultRowHeight="14.5" x14ac:dyDescent="0.35"/>
  <cols>
    <col min="1" max="1" width="30" customWidth="1"/>
    <col min="2" max="4" width="18" customWidth="1"/>
  </cols>
  <sheetData>
    <row r="1" spans="1:12" ht="27.5" x14ac:dyDescent="0.55000000000000004">
      <c r="A1" s="27" t="s">
        <v>155</v>
      </c>
      <c r="B1" s="26"/>
      <c r="C1" s="26"/>
      <c r="D1" s="26"/>
      <c r="E1" s="32" t="s">
        <v>178</v>
      </c>
      <c r="F1" s="32"/>
      <c r="G1" s="32"/>
      <c r="H1" s="32"/>
      <c r="I1" s="32"/>
      <c r="J1" s="32"/>
      <c r="K1" s="32"/>
      <c r="L1" s="32"/>
    </row>
    <row r="3" spans="1:12" x14ac:dyDescent="0.35">
      <c r="A3" s="17" t="s">
        <v>156</v>
      </c>
      <c r="B3" s="2">
        <f>'Household Budget'!B7</f>
        <v>77480</v>
      </c>
    </row>
    <row r="4" spans="1:12" x14ac:dyDescent="0.35">
      <c r="A4" s="17" t="s">
        <v>3</v>
      </c>
      <c r="B4" s="2">
        <f>'Household Budget'!E4</f>
        <v>6456.666666666667</v>
      </c>
    </row>
    <row r="5" spans="1:12" x14ac:dyDescent="0.35">
      <c r="A5" s="17" t="s">
        <v>157</v>
      </c>
      <c r="B5" s="2">
        <f>'Household Budget'!C131</f>
        <v>0</v>
      </c>
    </row>
    <row r="6" spans="1:12" x14ac:dyDescent="0.35">
      <c r="A6" s="17" t="s">
        <v>158</v>
      </c>
      <c r="B6" s="2">
        <f>'Household Budget'!C133</f>
        <v>6456.666666666667</v>
      </c>
    </row>
    <row r="9" spans="1:12" x14ac:dyDescent="0.35">
      <c r="A9" s="1" t="s">
        <v>10</v>
      </c>
      <c r="B9" s="1" t="s">
        <v>159</v>
      </c>
      <c r="C9" s="1" t="s">
        <v>160</v>
      </c>
      <c r="D9" s="1" t="s">
        <v>15</v>
      </c>
    </row>
    <row r="10" spans="1:12" x14ac:dyDescent="0.35">
      <c r="A10" t="s">
        <v>16</v>
      </c>
      <c r="B10" s="2">
        <f>'Household Budget'!C17</f>
        <v>0</v>
      </c>
      <c r="C10" s="18">
        <f>'Household Budget'!E17</f>
        <v>0</v>
      </c>
      <c r="D10" s="19">
        <f>'Household Budget'!F17</f>
        <v>0.3</v>
      </c>
    </row>
    <row r="11" spans="1:12" x14ac:dyDescent="0.35">
      <c r="A11" t="s">
        <v>26</v>
      </c>
      <c r="B11" s="2">
        <f>'Household Budget'!C24</f>
        <v>0</v>
      </c>
      <c r="C11" s="18">
        <f>'Household Budget'!E24</f>
        <v>0</v>
      </c>
      <c r="D11" s="19">
        <f>'Household Budget'!F24</f>
        <v>0.05</v>
      </c>
    </row>
    <row r="12" spans="1:12" x14ac:dyDescent="0.35">
      <c r="A12" t="s">
        <v>34</v>
      </c>
      <c r="B12" s="2">
        <f>'Household Budget'!C33</f>
        <v>0</v>
      </c>
      <c r="C12" s="18">
        <f>'Household Budget'!E33</f>
        <v>0</v>
      </c>
      <c r="D12" s="19">
        <f>'Household Budget'!F33</f>
        <v>0.12</v>
      </c>
    </row>
    <row r="13" spans="1:12" x14ac:dyDescent="0.35">
      <c r="A13" t="s">
        <v>44</v>
      </c>
      <c r="B13" s="2">
        <f>'Household Budget'!C46</f>
        <v>0</v>
      </c>
      <c r="C13" s="18">
        <f>'Household Budget'!E46</f>
        <v>0</v>
      </c>
      <c r="D13" s="19">
        <f>'Household Budget'!F46</f>
        <v>0.1</v>
      </c>
    </row>
    <row r="14" spans="1:12" x14ac:dyDescent="0.35">
      <c r="A14" t="s">
        <v>58</v>
      </c>
      <c r="B14" s="2">
        <f>'Household Budget'!C54</f>
        <v>0</v>
      </c>
      <c r="C14" s="18">
        <f>'Household Budget'!E54</f>
        <v>0</v>
      </c>
      <c r="D14" s="19">
        <f>'Household Budget'!F54</f>
        <v>0.05</v>
      </c>
    </row>
    <row r="15" spans="1:12" x14ac:dyDescent="0.35">
      <c r="A15" t="s">
        <v>67</v>
      </c>
      <c r="B15" s="2">
        <f>'Household Budget'!C63</f>
        <v>0</v>
      </c>
      <c r="C15" s="18">
        <f>'Household Budget'!E63</f>
        <v>0</v>
      </c>
      <c r="D15" s="19">
        <f>'Household Budget'!F63</f>
        <v>0.04</v>
      </c>
    </row>
    <row r="16" spans="1:12" x14ac:dyDescent="0.35">
      <c r="A16" t="s">
        <v>77</v>
      </c>
      <c r="B16" s="2">
        <f>'Household Budget'!C76</f>
        <v>0</v>
      </c>
      <c r="C16" s="18">
        <f>'Household Budget'!E76</f>
        <v>0</v>
      </c>
      <c r="D16" s="19">
        <f>'Household Budget'!F76</f>
        <v>0.08</v>
      </c>
    </row>
    <row r="17" spans="1:4" x14ac:dyDescent="0.35">
      <c r="A17" t="s">
        <v>91</v>
      </c>
      <c r="B17" s="2">
        <f>'Household Budget'!C84</f>
        <v>0</v>
      </c>
      <c r="C17" s="18">
        <f>'Household Budget'!E84</f>
        <v>0</v>
      </c>
      <c r="D17" s="19">
        <f>'Household Budget'!F84</f>
        <v>0.08</v>
      </c>
    </row>
    <row r="18" spans="1:4" x14ac:dyDescent="0.35">
      <c r="A18" t="s">
        <v>100</v>
      </c>
      <c r="B18" s="2">
        <f>'Household Budget'!C94</f>
        <v>0</v>
      </c>
      <c r="C18" s="18">
        <f>'Household Budget'!E94</f>
        <v>0</v>
      </c>
      <c r="D18" s="19">
        <f>'Household Budget'!F94</f>
        <v>0.03</v>
      </c>
    </row>
    <row r="19" spans="1:4" x14ac:dyDescent="0.35">
      <c r="A19" t="s">
        <v>111</v>
      </c>
      <c r="B19" s="2">
        <f>'Household Budget'!C103</f>
        <v>0</v>
      </c>
      <c r="C19" s="18">
        <f>'Household Budget'!E103</f>
        <v>0</v>
      </c>
      <c r="D19" s="19">
        <f>'Household Budget'!F103</f>
        <v>0.03</v>
      </c>
    </row>
    <row r="20" spans="1:4" x14ac:dyDescent="0.35">
      <c r="A20" t="s">
        <v>121</v>
      </c>
      <c r="B20" s="2">
        <f>'Household Budget'!C110</f>
        <v>0</v>
      </c>
      <c r="C20" s="18">
        <f>'Household Budget'!E110</f>
        <v>0</v>
      </c>
      <c r="D20" s="19">
        <f>'Household Budget'!F110</f>
        <v>0.02</v>
      </c>
    </row>
    <row r="21" spans="1:4" x14ac:dyDescent="0.35">
      <c r="A21" t="s">
        <v>129</v>
      </c>
      <c r="B21" s="2">
        <f>'Household Budget'!C114</f>
        <v>0</v>
      </c>
      <c r="C21" s="18">
        <f>'Household Budget'!E114</f>
        <v>0</v>
      </c>
      <c r="D21" s="19">
        <f>'Household Budget'!F114</f>
        <v>0.02</v>
      </c>
    </row>
    <row r="22" spans="1:4" x14ac:dyDescent="0.35">
      <c r="A22" t="s">
        <v>134</v>
      </c>
      <c r="B22" s="2">
        <f>'Household Budget'!C121</f>
        <v>0</v>
      </c>
      <c r="C22" s="18">
        <f>'Household Budget'!E121</f>
        <v>0</v>
      </c>
      <c r="D22" s="19">
        <f>'Household Budget'!F121</f>
        <v>0.05</v>
      </c>
    </row>
    <row r="23" spans="1:4" x14ac:dyDescent="0.35">
      <c r="A23" t="s">
        <v>142</v>
      </c>
      <c r="B23" s="2">
        <f>'Household Budget'!C130</f>
        <v>0</v>
      </c>
      <c r="C23" s="18">
        <f>'Household Budget'!E130</f>
        <v>0</v>
      </c>
      <c r="D23" s="19">
        <f>'Household Budget'!F130</f>
        <v>0.03</v>
      </c>
    </row>
  </sheetData>
  <mergeCells count="2">
    <mergeCell ref="A1:D1"/>
    <mergeCell ref="E1:L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showGridLines="0" workbookViewId="0">
      <selection sqref="A1:B1"/>
    </sheetView>
  </sheetViews>
  <sheetFormatPr defaultRowHeight="14.5" x14ac:dyDescent="0.35"/>
  <cols>
    <col min="1" max="1" width="34" customWidth="1"/>
    <col min="2" max="2" width="85" customWidth="1"/>
  </cols>
  <sheetData>
    <row r="1" spans="1:2" ht="25" x14ac:dyDescent="0.5">
      <c r="A1" s="28" t="s">
        <v>161</v>
      </c>
      <c r="B1" s="26"/>
    </row>
    <row r="3" spans="1:2" x14ac:dyDescent="0.35">
      <c r="A3" s="20" t="s">
        <v>162</v>
      </c>
      <c r="B3" s="21" t="s">
        <v>163</v>
      </c>
    </row>
    <row r="4" spans="1:2" x14ac:dyDescent="0.35">
      <c r="A4" s="20" t="s">
        <v>164</v>
      </c>
      <c r="B4" s="21" t="s">
        <v>165</v>
      </c>
    </row>
    <row r="5" spans="1:2" x14ac:dyDescent="0.35">
      <c r="A5" s="20" t="s">
        <v>166</v>
      </c>
      <c r="B5" s="21" t="s">
        <v>167</v>
      </c>
    </row>
    <row r="6" spans="1:2" x14ac:dyDescent="0.35">
      <c r="A6" s="20" t="s">
        <v>168</v>
      </c>
      <c r="B6" s="21" t="s">
        <v>169</v>
      </c>
    </row>
    <row r="7" spans="1:2" ht="29" x14ac:dyDescent="0.35">
      <c r="A7" s="20" t="s">
        <v>170</v>
      </c>
      <c r="B7" s="21" t="s">
        <v>171</v>
      </c>
    </row>
    <row r="8" spans="1:2" ht="29" x14ac:dyDescent="0.35">
      <c r="A8" s="20" t="s">
        <v>172</v>
      </c>
      <c r="B8" s="21" t="s">
        <v>173</v>
      </c>
    </row>
    <row r="9" spans="1:2" ht="29" x14ac:dyDescent="0.35">
      <c r="A9" s="20" t="s">
        <v>174</v>
      </c>
      <c r="B9" s="21" t="s">
        <v>175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Household Budget</vt:lpstr>
      <vt:lpstr>Summary</vt:lpstr>
      <vt:lpstr>Assumptions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Catherine Searle</cp:lastModifiedBy>
  <dcterms:created xsi:type="dcterms:W3CDTF">2026-08-26T21:00:35Z</dcterms:created>
  <dcterms:modified xsi:type="dcterms:W3CDTF">2026-09-29T20:59:41Z</dcterms:modified>
</cp:coreProperties>
</file>